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80" windowHeight="10920" activeTab="0"/>
  </bookViews>
  <sheets>
    <sheet name="АГ" sheetId="1" r:id="rId1"/>
    <sheet name="АИГ" sheetId="2" r:id="rId2"/>
    <sheet name="АИЛ" sheetId="3" r:id="rId3"/>
    <sheet name="Вътрешни болести" sheetId="4" r:id="rId4"/>
    <sheet name="Гастроентерология" sheetId="5" r:id="rId5"/>
    <sheet name="Ендокринология" sheetId="6" r:id="rId6"/>
    <sheet name="Хирургия" sheetId="7" r:id="rId7"/>
    <sheet name="Кардиология" sheetId="8" r:id="rId8"/>
    <sheet name="Микробиология" sheetId="9" r:id="rId9"/>
    <sheet name="Нервни болести" sheetId="10" r:id="rId10"/>
    <sheet name="Неонатология" sheetId="11" r:id="rId11"/>
    <sheet name="ОМ" sheetId="12" r:id="rId12"/>
    <sheet name="ОПТ" sheetId="13" r:id="rId13"/>
    <sheet name="Педиатрия" sheetId="14" r:id="rId14"/>
    <sheet name="Пневмология" sheetId="15" r:id="rId15"/>
    <sheet name="Ревматология" sheetId="16" r:id="rId16"/>
    <sheet name="Съдова хирургия" sheetId="17" r:id="rId17"/>
    <sheet name="УНГ" sheetId="18" r:id="rId18"/>
    <sheet name="Трансфузионна хематология" sheetId="19" r:id="rId19"/>
    <sheet name="ФРМ" sheetId="20" r:id="rId20"/>
    <sheet name="Неврохирургия" sheetId="21" r:id="rId21"/>
    <sheet name="Кожни и венерически болести" sheetId="22" r:id="rId22"/>
    <sheet name="КВБ-евро" sheetId="23" r:id="rId23"/>
    <sheet name="Урология" sheetId="24" r:id="rId24"/>
    <sheet name="Образна диагностика" sheetId="25" r:id="rId25"/>
    <sheet name="Клинична лаборатория" sheetId="26" r:id="rId26"/>
    <sheet name="Психиатрични грижи" sheetId="27" r:id="rId27"/>
    <sheet name="Спешна медицина" sheetId="28" r:id="rId28"/>
    <sheet name="Клинична химия" sheetId="29" r:id="rId29"/>
    <sheet name="Очни болести" sheetId="30" r:id="rId30"/>
    <sheet name="Трудова медицина" sheetId="31" r:id="rId31"/>
  </sheets>
  <definedNames>
    <definedName name="_xlnm._FilterDatabase" localSheetId="28" hidden="1">'Клинична химия'!$F$1:$F$146</definedName>
    <definedName name="_xlnm.Print_Area" localSheetId="2">'АИЛ'!$A$1:$F$103</definedName>
    <definedName name="_xlnm.Print_Area" localSheetId="3">'Вътрешни болести'!$A$1:$F$32</definedName>
    <definedName name="_xlnm.Print_Area" localSheetId="7">'Кардиология'!$A$1:$F$120</definedName>
    <definedName name="_xlnm.Print_Area" localSheetId="9">'Нервни болести'!$A$1:$F$50</definedName>
    <definedName name="_xlnm.Print_Area" localSheetId="14">'Пневмология'!$A$1:$F$58</definedName>
    <definedName name="_xlnm.Print_Area" localSheetId="26">'Психиатрични грижи'!$A$1:$F$23</definedName>
  </definedNames>
  <calcPr fullCalcOnLoad="1"/>
</workbook>
</file>

<file path=xl/sharedStrings.xml><?xml version="1.0" encoding="utf-8"?>
<sst xmlns="http://schemas.openxmlformats.org/spreadsheetml/2006/main" count="3898" uniqueCount="1564">
  <si>
    <t>Спешни сърдечно-съдови и белодробни състояния и синдроми. Алергични заболявания и интоксикации. Критични инфекциозни състояния</t>
  </si>
  <si>
    <t>ЕКГ и Ехо КГ диагностика</t>
  </si>
  <si>
    <t>Фибринолитична терапия</t>
  </si>
  <si>
    <t>Кардиогенен шок</t>
  </si>
  <si>
    <t>Аритмии</t>
  </si>
  <si>
    <t>Тахикардии</t>
  </si>
  <si>
    <t>Брадикардии</t>
  </si>
  <si>
    <t>Антиаритмична терапия</t>
  </si>
  <si>
    <t>Екстракорпорални пейсмейкъри</t>
  </si>
  <si>
    <t>Миокардити  и ендокардити</t>
  </si>
  <si>
    <t>Перикардити</t>
  </si>
  <si>
    <t>Кардиомиопатии</t>
  </si>
  <si>
    <t>Белодробен тромбоемболизъм</t>
  </si>
  <si>
    <t>Придобити клапни пороци</t>
  </si>
  <si>
    <t>Дигиталисова интоксикация</t>
  </si>
  <si>
    <t>Кардиогенен белодробен оток</t>
  </si>
  <si>
    <t>Аневризми и дисекации на аортата</t>
  </si>
  <si>
    <t>Емболии и тромбози на периферни съдове</t>
  </si>
  <si>
    <t>Обструктивни белодробни болести</t>
  </si>
  <si>
    <t>Астма. Алергичен алвеолит. Бронхиолит</t>
  </si>
  <si>
    <t>ХОББ. Интерстициална фиброза</t>
  </si>
  <si>
    <t>Белодробни инфекции</t>
  </si>
  <si>
    <t>Бактериални и небактериални пневмонии</t>
  </si>
  <si>
    <t>Белодробен абсцес. Медиастенит</t>
  </si>
  <si>
    <t>Белодробна емболия</t>
  </si>
  <si>
    <t>Белодробен оток</t>
  </si>
  <si>
    <t>Епиглотит. Едем на ларинкса, чуждо тяло в дихателните пътища</t>
  </si>
  <si>
    <t xml:space="preserve">Основни методи за изследване на токсичното действие. Биомаркери за експозиция, ефект и индивидуална чувствителност. Биомониторинг при работа с химични агенти. </t>
  </si>
  <si>
    <t>Нормативни актове, регламентиращи работата с химични агенти и препарати.</t>
  </si>
  <si>
    <t xml:space="preserve">Класификация на химичните агенти по токсичност. Категории на опасност. </t>
  </si>
  <si>
    <t>Информационни листове за безопасност. Етикетиране на опасните химически вещества и препарати.</t>
  </si>
  <si>
    <t xml:space="preserve">1.Електролитна дисоциация. Киселини и основи. Електролити. Йонна сила. </t>
  </si>
  <si>
    <t>3-та седм.</t>
  </si>
  <si>
    <t>2. Водороден експонент (рН). Буферни разтвори. Окислително-редукционни процеси</t>
  </si>
  <si>
    <t>втори месец</t>
  </si>
  <si>
    <t>Комплексни съединения. Обемен анализ.</t>
  </si>
  <si>
    <t>2-ра седм.</t>
  </si>
  <si>
    <t xml:space="preserve">Неутрализационен анализ. Сепарационни техники. </t>
  </si>
  <si>
    <t>Стандартни аналитични техники.Фотометрични методи.</t>
  </si>
  <si>
    <t>трети месец</t>
  </si>
  <si>
    <t>Спектрометрични методи. Електрохимични техники.</t>
  </si>
  <si>
    <t>Техники за анализ на белтъци. Техники за анализ на нуклеинови киселини.</t>
  </si>
  <si>
    <t>четвърти мес.</t>
  </si>
  <si>
    <t>Имунохимични техники. Имунологични методи използващи различни маркери.</t>
  </si>
  <si>
    <t>Методи за броене на кръвни клетки и частици</t>
  </si>
  <si>
    <t>пети месец</t>
  </si>
  <si>
    <t>Лабораторни прибори и апарати. Електронна обработка на лабораторната  информация.</t>
  </si>
  <si>
    <t>Тумори на ларинкс, трахея</t>
  </si>
  <si>
    <t>Плеврални изливи, емпием, хемоторакс</t>
  </si>
  <si>
    <t>Пневмоторакс, пневмомедиастинум</t>
  </si>
  <si>
    <t>Основни принципи е етапи на лечение при остри отравяния. Антидоти</t>
  </si>
  <si>
    <t>Отравяния с алкохол</t>
  </si>
  <si>
    <t>Отравяния с растения и гъби</t>
  </si>
  <si>
    <r>
      <t xml:space="preserve">Клинична специалност </t>
    </r>
    <r>
      <rPr>
        <b/>
        <sz val="11"/>
        <color indexed="8"/>
        <rFont val="Times New Roman"/>
        <family val="1"/>
      </rPr>
      <t>Педиатрия</t>
    </r>
  </si>
  <si>
    <t xml:space="preserve">Общо </t>
  </si>
  <si>
    <t>Спешна медицина</t>
  </si>
  <si>
    <t xml:space="preserve">Пневмология и фтизиатрия </t>
  </si>
  <si>
    <t>Клинична алергология</t>
  </si>
  <si>
    <t>Образна диагностика</t>
  </si>
  <si>
    <t>Обща и клинична патология</t>
  </si>
  <si>
    <t>Пулмология и респираторна алергия</t>
  </si>
  <si>
    <t>Спешна педиатрия</t>
  </si>
  <si>
    <t>Хематология и онкология</t>
  </si>
  <si>
    <t>Неврология</t>
  </si>
  <si>
    <r>
      <t xml:space="preserve">Клинична специалност </t>
    </r>
    <r>
      <rPr>
        <b/>
        <sz val="11"/>
        <color indexed="8"/>
        <rFont val="Times New Roman"/>
        <family val="1"/>
      </rPr>
      <t>Акушерство и гинекология</t>
    </r>
  </si>
  <si>
    <t>Основен курс по АГ – І част</t>
  </si>
  <si>
    <t>Женска полова система в репродуктивна възраст</t>
  </si>
  <si>
    <t>Етапи в развитието на ЖРС</t>
  </si>
  <si>
    <t>Вродени аномалии на ЖРС</t>
  </si>
  <si>
    <t xml:space="preserve">Плазмени белтъци.  Общ белтък - методи за определяне. Клинично тълкуване на резултатите. </t>
  </si>
  <si>
    <t>Небелтъчни азотсъдържащи вещества в плазмата - креатинин, урея, пикочна киселина, амоняк.</t>
  </si>
  <si>
    <t>Аминокиселини. Фенилкетонурия, тирозиноза и др.</t>
  </si>
  <si>
    <t>Антиоксидантни ензими - СОД, ГлПО. Еритроцитни ензими - Г-6-ФДХ,  пируваткиназа и др.</t>
  </si>
  <si>
    <t xml:space="preserve">Лабораторна диагноза на панкреасни и стомашно-чревни заболявания </t>
  </si>
  <si>
    <t>II. Управление на клиничната лаборатория и осигуряване на качеството - 6 месеца</t>
  </si>
  <si>
    <t>III. Клинична химия - 18 месеца</t>
  </si>
  <si>
    <t>IV. Лабораторна хематология и хемостаза - 12 месеца</t>
  </si>
  <si>
    <t>V. Клинично-лабораторно изследване на урина - 7 месеца</t>
  </si>
  <si>
    <t>Спешна неврология</t>
  </si>
  <si>
    <t>Ликворология</t>
  </si>
  <si>
    <t>Епилепсия</t>
  </si>
  <si>
    <t>Невроофталмология</t>
  </si>
  <si>
    <t>Детска неврология</t>
  </si>
  <si>
    <t>Психиатрия</t>
  </si>
  <si>
    <t>Неврохирургия</t>
  </si>
  <si>
    <t>Невроотология</t>
  </si>
  <si>
    <t>Болести на въздушните пътища</t>
  </si>
  <si>
    <t>Структура и функция на дихателната система</t>
  </si>
  <si>
    <t>Торакални тумори</t>
  </si>
  <si>
    <t>Нетуберкулозни дихателни инфекции</t>
  </si>
  <si>
    <t>Туберкулоза</t>
  </si>
  <si>
    <t>Белодробни съдови болести</t>
  </si>
  <si>
    <t>Професионални и причинени от околната среда белодробни болести</t>
  </si>
  <si>
    <t>Дифузни интерстициални болести</t>
  </si>
  <si>
    <t>Ятрогенни болести</t>
  </si>
  <si>
    <t>Остро увреждане</t>
  </si>
  <si>
    <t>Дихателна недостатъчност</t>
  </si>
  <si>
    <t>Болести на плеврата</t>
  </si>
  <si>
    <t>Болести на гръдната стена, респираторните мускули и диафрагмата</t>
  </si>
  <si>
    <t>Медиастинални болести /без тумори/</t>
  </si>
  <si>
    <t>Белодробни прояви на системни/извънбелодробни болести</t>
  </si>
  <si>
    <t>Наследствени болести и нарушения в развитието</t>
  </si>
  <si>
    <t>Дихателни болести и бременност</t>
  </si>
  <si>
    <t>Алергични болести /Ig E медиирани</t>
  </si>
  <si>
    <t>Еозинофилни болести</t>
  </si>
  <si>
    <t>Болести причинени от нарушения в съня</t>
  </si>
  <si>
    <t xml:space="preserve">Имунодефицитни състояния </t>
  </si>
  <si>
    <t>Редки белодробни болести</t>
  </si>
  <si>
    <t>Симптоми и прояви на белодробните болести</t>
  </si>
  <si>
    <t>ІІІ година</t>
  </si>
  <si>
    <t>Функционално изследване на дишането</t>
  </si>
  <si>
    <t>Други процедури</t>
  </si>
  <si>
    <t>Съвместно извършвани дейности</t>
  </si>
  <si>
    <t>Лечебни методи и превантивни дейности</t>
  </si>
  <si>
    <t>Основни умения</t>
  </si>
  <si>
    <t>Компетентност в други специалности</t>
  </si>
  <si>
    <t>Познания за специалности свързани с белодробната медицина</t>
  </si>
  <si>
    <t>Други области свързани с белодробната медицина</t>
  </si>
  <si>
    <t>ІV година</t>
  </si>
  <si>
    <t>Кардиология</t>
  </si>
  <si>
    <t>Клинична хематология</t>
  </si>
  <si>
    <t>Анестезиология и интензивно лечение</t>
  </si>
  <si>
    <t>Нефрология</t>
  </si>
  <si>
    <t>І година</t>
  </si>
  <si>
    <t>Основи на хирургията</t>
  </si>
  <si>
    <t>Хирургична Онкология; Трансплантология и имунология</t>
  </si>
  <si>
    <t>ІІ година</t>
  </si>
  <si>
    <t>Травматизъм;Рани;Хирургична инфекция</t>
  </si>
  <si>
    <t>Анестезия; Интензивно лечение на хирургичния пациент; Основни лекции в различни области на хирургията</t>
  </si>
  <si>
    <t>Ортопедия и Травматология</t>
  </si>
  <si>
    <t>Индивидуално обучение</t>
  </si>
  <si>
    <t>Анатомия и физиология на опорно-двигателния апарат</t>
  </si>
  <si>
    <t>Ревматични болести-Класификация, етиология, патогенеза</t>
  </si>
  <si>
    <t>Принципи на диагностика на ревматичните болести</t>
  </si>
  <si>
    <t>Основни принципи за общо и локално лечение на ревматичните болести</t>
  </si>
  <si>
    <t>Възпалителни ставни заболявания</t>
  </si>
  <si>
    <t>Системни заболявания на съедини-телната тъкан</t>
  </si>
  <si>
    <t>Артрити, свързани с инфекции</t>
  </si>
  <si>
    <t> Туморни заболявания на ОДА и паранеобластни синдроми</t>
  </si>
  <si>
    <t> Физиотерапия и рехабилитация при ревматично болните</t>
  </si>
  <si>
    <t> Показания за хирургично лечение</t>
  </si>
  <si>
    <t> Медицински стандарт по ревматология за Р България, изисквания на НЗОК за дейности по ревматология.</t>
  </si>
  <si>
    <t> Диспансеризация на пациенти с ревматологични заболявания-качество и дейности</t>
  </si>
  <si>
    <t>Указания на европейската лига по ревматология за диагностика и лечение на ревматичните болести</t>
  </si>
  <si>
    <t xml:space="preserve"> Експертиза на временната нетрудоспособност </t>
  </si>
  <si>
    <t> Обучение на медицинските специалисти и създаване на екип при лечението на ревматично-болните</t>
  </si>
  <si>
    <t> Остеоартроза</t>
  </si>
  <si>
    <t> Артропатии, причинени от микро-кристали</t>
  </si>
  <si>
    <t> Мекотъканен ревматизъм</t>
  </si>
  <si>
    <t> Заболявания на костите</t>
  </si>
  <si>
    <t xml:space="preserve">Семинар по остеопороза </t>
  </si>
  <si>
    <t>Семинар по системен лупус</t>
  </si>
  <si>
    <t>Семинар по остеоартроза</t>
  </si>
  <si>
    <t>Семинар по системни  автоинфламаторни  и редки болести</t>
  </si>
  <si>
    <t>Семинар по системни васкулити</t>
  </si>
  <si>
    <t xml:space="preserve">Семинар по вътреставна диагностика и лечение на ревматичните болести </t>
  </si>
  <si>
    <t>Хеморагичен синдром при деца</t>
  </si>
  <si>
    <t>Ектопична бременност</t>
  </si>
  <si>
    <t>Хеморагия на corpus luteum</t>
  </si>
  <si>
    <t>Торзия и руптура на яйчникова киста</t>
  </si>
  <si>
    <t>Изнасилване и травма</t>
  </si>
  <si>
    <t>Преждевременна руптура на околоплоден мехур</t>
  </si>
  <si>
    <t>Прееклампсия и еклампсия</t>
  </si>
  <si>
    <t>Травма и бременност</t>
  </si>
  <si>
    <t>Кръвотечение в плацентарния период</t>
  </si>
  <si>
    <t>Раждане. Аборт</t>
  </si>
  <si>
    <t>Отлепване на плацентата. Плацента превия</t>
  </si>
  <si>
    <t>Спешна ендокринология. Метаболитни нарушения</t>
  </si>
  <si>
    <t>Остри разстройства на личността. Активни психотични състояния и депресии. Организация и принципи на оказване на спешна медицинска помощ при бедствени ситуации. Съдебно-медицински експертизи. Правна уредна на спешната помощ</t>
  </si>
  <si>
    <t>Принципи на спешната психиатрия. Осигурявне на защита и сигурност.</t>
  </si>
  <si>
    <t>Изключване на застрашаващо телесно състояние при картина на психично разтройство. Делир. Деменция. Изключване на застрашаващо психично разтройство. Самоубийство. Нападение. Тежка психична непълноценност. Пациенти с предизвикателно поведение. Възбуденост, гневност, подозрителност, враждебност и налудности. Овладяване на случаи с предизвикателно поведение, хаотична възбуда.</t>
  </si>
  <si>
    <t>Анамнеза и психичен статус при спешни състояния. Общ психичен статус.</t>
  </si>
  <si>
    <t>Делир. Деменция</t>
  </si>
  <si>
    <t>Шизофрения. Афективна болест</t>
  </si>
  <si>
    <r>
      <t xml:space="preserve">Модул ІV. Раздел 5. Мускуло-скелетна образна диагностика. </t>
    </r>
    <r>
      <rPr>
        <sz val="11"/>
        <color indexed="8"/>
        <rFont val="Times New Roman"/>
        <family val="1"/>
      </rPr>
      <t xml:space="preserve">Образна диагностика при специфични заболявания на костите – особени форми. Образна диагностика при травматични увреди на мускуло-скелетната с-ма. Дегенеративно дистрофични заб.Тумори на костите- видове. Асептична костна некроза. Остеопатии от витаминен произход-рахит. Образна диагностика при ендокринни заолявания. </t>
    </r>
  </si>
  <si>
    <r>
      <t xml:space="preserve">Модул ІІІ. и Модул V. Раздел 8. Образна диагностика на млечна жлеза. Образна диагностика в акушерство и гинекология. </t>
    </r>
    <r>
      <rPr>
        <sz val="11"/>
        <color indexed="8"/>
        <rFont val="Times New Roman"/>
        <family val="1"/>
      </rPr>
      <t xml:space="preserve">Методи на образа диагностика на мл. жлеза - мамография, ултразвук, МР. Нормален образ на млечна жлеза- периферна и жлезиста част. Мамографска и ехографска BIRADS класификация на образните находки при изсл. на мл. жлеза. Образна диагностика при злок. Ту на мл. жлеза.Образна диагностика на псевдо Ту заб. и доброкачествени Ту процеси на мл. жлеза. Образна диагностика при Ту на гениталиите при жена. </t>
    </r>
  </si>
  <si>
    <r>
      <t xml:space="preserve">Модул ІІІ. Раздел 6. Урорентгенология. </t>
    </r>
    <r>
      <rPr>
        <sz val="11"/>
        <color indexed="8"/>
        <rFont val="Times New Roman"/>
        <family val="1"/>
      </rPr>
      <t xml:space="preserve">Методи на образна диагностика за изследване на отделителна с-ма.Нормална образна анатомия на отделителна и полова с-ма.Вродени аномалии на отделителна и полова с-ма. Нефролитиаза с хидронефроза.Тумори на бъбреците. Образна диагностика на заб. на пик. мех. Образна диагностика на заболявания на заб. на мъжка полова с-ма . </t>
    </r>
  </si>
  <si>
    <r>
      <t xml:space="preserve">Модул ІV. Раздел 7. Неврорентгенология. </t>
    </r>
    <r>
      <rPr>
        <sz val="11"/>
        <color indexed="8"/>
        <rFont val="Times New Roman"/>
        <family val="1"/>
      </rPr>
      <t xml:space="preserve">Образни методи за диагностика в неврорентгенологията. Нормална образна анатомия на ЦНС /КТ, МРТ, нормална мозъчна ангиограма, нормална миелограма/. Образна диагностика на тумори на главен и малък мозък, хидроцефалия и съдови заболявания на ЦНС. Дегенеративни и Ту заболявани на гр. стълб и гр. мозък. </t>
    </r>
  </si>
  <si>
    <r>
      <t>От</t>
    </r>
    <r>
      <rPr>
        <sz val="11"/>
        <color indexed="8"/>
        <rFont val="Times New Roman"/>
        <family val="1"/>
      </rPr>
      <t xml:space="preserve"> м</t>
    </r>
    <r>
      <rPr>
        <b/>
        <sz val="11"/>
        <color indexed="8"/>
        <rFont val="Times New Roman"/>
        <family val="1"/>
      </rPr>
      <t xml:space="preserve">одул ІІ до Модул V. Раздел 9. Педиатрична образна диагностика. </t>
    </r>
    <r>
      <rPr>
        <sz val="11"/>
        <color indexed="8"/>
        <rFont val="Times New Roman"/>
        <family val="1"/>
      </rPr>
      <t xml:space="preserve">Особености на образното изследване в педиатрията - новородено, кърмачета и детска възраст. Възпалителни заболявания на б.дробове. Чужди тела в дихателните пътища. Образна диагностика на вродени заб.на дихателна с-ма. Вродени сърдечни пороци. Образна диагностика на храносмилатерната с-ма в детска възраст. Вродени аномалии на отделителна с-ма. </t>
    </r>
  </si>
  <si>
    <r>
      <t>От</t>
    </r>
    <r>
      <rPr>
        <sz val="11"/>
        <color indexed="8"/>
        <rFont val="Times New Roman"/>
        <family val="1"/>
      </rPr>
      <t xml:space="preserve"> м</t>
    </r>
    <r>
      <rPr>
        <b/>
        <sz val="11"/>
        <color indexed="8"/>
        <rFont val="Times New Roman"/>
        <family val="1"/>
      </rPr>
      <t xml:space="preserve">одул ІІ до Модул ІV. Раздел 10. Спешна образна диагностика. </t>
    </r>
    <r>
      <rPr>
        <sz val="11"/>
        <color indexed="8"/>
        <rFont val="Times New Roman"/>
        <family val="1"/>
      </rPr>
      <t>Образна диагостика при комбинирана травма. Образна диагностика при политравматични увреди на кости, стави, гръден капак и пневмоторак. Шоков бял дроб. Образна диагостика при остър корем. Образна диагностика при остра обструкция на отводящите пътища. Образна диагностика при травматична руптура на паренхимни органи .</t>
    </r>
    <r>
      <rPr>
        <b/>
        <sz val="11"/>
        <color indexed="8"/>
        <rFont val="Times New Roman"/>
        <family val="1"/>
      </rPr>
      <t xml:space="preserve"> </t>
    </r>
  </si>
  <si>
    <t xml:space="preserve">Съвременни подходи в образната диагностика на ендокринните  заболявания </t>
  </si>
  <si>
    <t>Генетични заболявания</t>
  </si>
  <si>
    <t>Аномалии на ЦНС</t>
  </si>
  <si>
    <t>Метаболитни синдроми с церебрална симптоматика</t>
  </si>
  <si>
    <t>Функционална диагностика на ЦНС</t>
  </si>
  <si>
    <t>Интравентрикуларни кръвоизливи</t>
  </si>
  <si>
    <t>Перинатална асфиксия: ХИЕ</t>
  </si>
  <si>
    <t>Гърчов синдром в неонаталния период</t>
  </si>
  <si>
    <t>Неврологичен статус</t>
  </si>
  <si>
    <t>Модул, раздел, тематична единица, хорариум, срок на обучение</t>
  </si>
  <si>
    <t> </t>
  </si>
  <si>
    <t>Ергономия - 6 часа</t>
  </si>
  <si>
    <t>Психология на труда – 25 часа</t>
  </si>
  <si>
    <t>Работно оборудване - 8 ч.</t>
  </si>
  <si>
    <t>Физични фактори на работната среда - 96 ч.</t>
  </si>
  <si>
    <t>Химични агенти – 112 часа</t>
  </si>
  <si>
    <t>Биологични агенти - 8 ч.</t>
  </si>
  <si>
    <t>Професионални отравяния – 11 часа</t>
  </si>
  <si>
    <t>Професионални белодробни болести – 4 часа</t>
  </si>
  <si>
    <t>Професионални заболявания на нервната и мускулно-скелетната система (МСС) – 4 часа</t>
  </si>
  <si>
    <t>Професионални увреждания на анализаторите и кожата – 3 часа</t>
  </si>
  <si>
    <t>Модул VII. Оценка на работното място, оценка и управление на риска при работа - 84 ч.Срок на обучение по VII модул - 7 месеца</t>
  </si>
  <si>
    <t>Оценка на риска– 44 часа</t>
  </si>
  <si>
    <t>Трудово-медицински проблеми по икономически сектори  - 40 часа</t>
  </si>
  <si>
    <r>
      <t xml:space="preserve">Клинична специалност </t>
    </r>
    <r>
      <rPr>
        <b/>
        <sz val="11"/>
        <color indexed="8"/>
        <rFont val="Times New Roman"/>
        <family val="1"/>
      </rPr>
      <t>„ТРУДОВА МЕДИЦИНА”</t>
    </r>
  </si>
  <si>
    <t>Комуникация на риска – основни принципи - практ. упр. 3 часа</t>
  </si>
  <si>
    <t>Съвременно разбиране на трудовата медицина като една от основните дисциплини на превантивната медицина и общественото здраве: съдържание, предмет и задачи.</t>
  </si>
  <si>
    <t>Съвременни подходи и методология.</t>
  </si>
  <si>
    <t>Характеристика на новите превантивни подходи за осигуряване на здраве и безопасност при работа (ЗБР). Съвременни предизвикателства на трудовата медицина. Етични принципи.</t>
  </si>
  <si>
    <t xml:space="preserve">Политика по осигуряване на здравословни и безопасни условия на труд на държавно, регионално и фирмено ниво: основни принципи и приоритети. Национална система за осигуряване на здравословни и безопасни условия на труд.  </t>
  </si>
  <si>
    <t>Роля на държавните и регионалните органи за контрол. Социално партньорство на държавно, регионално и фирмено ниво.</t>
  </si>
  <si>
    <t xml:space="preserve">Хармонизирана с Европейското законодателство нормативна уредба – закони и подзаконови нормативни актове, основни принципи. </t>
  </si>
  <si>
    <t>Оценка и управление на риска – същност, съдържание и участници</t>
  </si>
  <si>
    <t>Фирмена политика за здраве и безопасност при работа.</t>
  </si>
  <si>
    <r>
      <t xml:space="preserve">Клинична специалност </t>
    </r>
    <r>
      <rPr>
        <b/>
        <sz val="11"/>
        <color indexed="8"/>
        <rFont val="Times New Roman"/>
        <family val="1"/>
      </rPr>
      <t>Ревматология</t>
    </r>
  </si>
  <si>
    <r>
      <t xml:space="preserve">Клинична специалност </t>
    </r>
    <r>
      <rPr>
        <b/>
        <sz val="11"/>
        <color indexed="8"/>
        <rFont val="Times New Roman"/>
        <family val="1"/>
      </rPr>
      <t>Обща медицина</t>
    </r>
  </si>
  <si>
    <t>Перорално лечение на захарния диабет.</t>
  </si>
  <si>
    <t>Инсулиново лечение на захарния диабет.</t>
  </si>
  <si>
    <t>Диабет и бременност.</t>
  </si>
  <si>
    <t>Диабет и хирургически интервенции</t>
  </si>
  <si>
    <t>Диабет и инфекции</t>
  </si>
  <si>
    <t>Обучение на болните от захарен диабет.</t>
  </si>
  <si>
    <t>Хиперинсулинизъм – функционален и органичен.</t>
  </si>
  <si>
    <t>Инсулинова резистентност и метаболитен синдром.</t>
  </si>
  <si>
    <t>Първични дислипидемии</t>
  </si>
  <si>
    <t>Вторични дислипидемии</t>
  </si>
  <si>
    <t>Липогенеза и липолизата</t>
  </si>
  <si>
    <t>Клинични форми и лечение на затлъстяването</t>
  </si>
  <si>
    <r>
      <t>Медицински и демографски понятия, свързани с бременност, раждане и пуерпериум. Демографск</t>
    </r>
    <r>
      <rPr>
        <b/>
        <sz val="11"/>
        <color indexed="8"/>
        <rFont val="Times New Roman"/>
        <family val="1"/>
      </rPr>
      <t>а</t>
    </r>
    <r>
      <rPr>
        <sz val="11"/>
        <color indexed="8"/>
        <rFont val="Times New Roman"/>
        <family val="1"/>
      </rPr>
      <t xml:space="preserve"> статистик</t>
    </r>
    <r>
      <rPr>
        <b/>
        <sz val="11"/>
        <color indexed="8"/>
        <rFont val="Times New Roman"/>
        <family val="1"/>
      </rPr>
      <t>а</t>
    </r>
    <r>
      <rPr>
        <sz val="11"/>
        <color indexed="8"/>
        <rFont val="Times New Roman"/>
        <family val="1"/>
      </rPr>
      <t>. Заболеваемост и смъртност от основни АГ нозологични единици и групи</t>
    </r>
  </si>
  <si>
    <r>
      <t>Етика във взаимоотношенията лекар/пациент.</t>
    </r>
    <r>
      <rPr>
        <u val="single"/>
        <sz val="11"/>
        <color indexed="8"/>
        <rFont val="Times New Roman"/>
        <family val="1"/>
      </rPr>
      <t xml:space="preserve"> </t>
    </r>
    <r>
      <rPr>
        <sz val="11"/>
        <color indexed="8"/>
        <rFont val="Times New Roman"/>
        <family val="1"/>
      </rPr>
      <t xml:space="preserve">Права и задължения на страните в процеса оказване на </t>
    </r>
    <r>
      <rPr>
        <b/>
        <sz val="11"/>
        <color indexed="8"/>
        <rFont val="Times New Roman"/>
        <family val="1"/>
      </rPr>
      <t>м</t>
    </r>
    <r>
      <rPr>
        <sz val="11"/>
        <color indexed="8"/>
        <rFont val="Times New Roman"/>
        <family val="1"/>
      </rPr>
      <t>едицинска помощ. Информирано съгласие.</t>
    </r>
  </si>
  <si>
    <t>Приложение № 4 към Договор ………………………./………………..г.</t>
  </si>
  <si>
    <t>План-справка по чл. 6, т. 1 от Договор ……………………………………….</t>
  </si>
  <si>
    <t>№</t>
  </si>
  <si>
    <t>Форма на теоретично обучение</t>
  </si>
  <si>
    <t>Наименование</t>
  </si>
  <si>
    <t>Продължителност</t>
  </si>
  <si>
    <t>Вътрефирмена организация по осигуряване на здравословни и безопасни условия на труд. Отговорности на работодателя, на работниците и служителите по спазване на нормативната база. Форми на участие на работещите в процеса на осигуряване на ЗБР. Системи за управление на здравето и безопасността при работа. Добра практика на управление на здравето, безопасността и околната среда.</t>
  </si>
  <si>
    <t xml:space="preserve">Трудово-медицинско обслужване от Служба по трудова медицина (СТМ). СТМ – същност, основни дейности, функции и задачи; отговорности и задължения. </t>
  </si>
  <si>
    <t>Формиране на мултидисциплинарен екип, управление на СТМ и осигуряване на качество на дейността.</t>
  </si>
  <si>
    <t xml:space="preserve">Взаимоотношения на лекаря по трудова медицина с другите звена от системата за осигуряване на здравословни и безопасни условия на труд и с личния лекар.                                                                                                                                                                                                                                                                  </t>
  </si>
  <si>
    <t>Модул I. Основни принципи на трудовата медицина и организация на дейностите по осигуряване на здраве и безопасност при работа - 36 ч. Срок на обучение по I модул - 3 месеца</t>
  </si>
  <si>
    <t>Модул II. Трудово-медицински проблеми, свързани с факторите на трудовия процес – Физиология и психология на труда - 120 ч. Срок на обучение по II модул - 10 месеца</t>
  </si>
  <si>
    <t>Физиология на труда – 89 часа</t>
  </si>
  <si>
    <t xml:space="preserve">Физиология на труда – предмет, задачи и методи на изследване. Основни проблеми при съвременни форми на труд. </t>
  </si>
  <si>
    <t xml:space="preserve">Физически труд: физиологична характеристика на динамичната и статична мускулна работа; класификация, методи за оценка. </t>
  </si>
  <si>
    <t>Промени в органите и системите при физическа работа; оценка на риска за здравето.</t>
  </si>
  <si>
    <t>Физическа дееспособност – характеристика, методи за определяне, средства за повишаване на физическата дееспособност.</t>
  </si>
  <si>
    <t>Нефизически или предимно умствен труд; класификация; промени в органите и системите при различни видове умствена дейност.</t>
  </si>
  <si>
    <t xml:space="preserve">Физиологични и психофизиологични методи за оценка на предимно умствения труд. </t>
  </si>
  <si>
    <t>Работоспособност – определение, методи за оценка и фактори, които я повлияват.</t>
  </si>
  <si>
    <t>Физическа и нервнопсихична работоспособност; методи и средства за повишаване на работоспособността. Значение на индивидуалните характеристики – възраст, пол, личностни особености.</t>
  </si>
  <si>
    <t>Умора. Теории за развитието на умората; видове умора; преумора; физиологична оценка. Начини за намаляване и предотвратяване на умората.</t>
  </si>
  <si>
    <t>Режими на труд и почивка. Физиологични основи. Повишаване и поддържане на работоспособността.</t>
  </si>
  <si>
    <t>Сменна и нощна работа; физиологична основа на оптимизацията на сменните режими на работа;  адаптация към сменна и нощна работа.</t>
  </si>
  <si>
    <t>Основни принципи и подходи. Ергономия на работната поза, работното място и работната мебел.</t>
  </si>
  <si>
    <t>Ергономични принципи при работа с видеодисплей</t>
  </si>
  <si>
    <t xml:space="preserve">Цел, предмет и задачи. Психологичен анализ на труда. Основни психични процеси и тяхната динамика в трудовата дейност. </t>
  </si>
  <si>
    <t xml:space="preserve">Внимание: определение, качества на вниманието във връзка с функционалното състояние на човека и индивидуалните различия. Памет и паметови процеси, видове памет. </t>
  </si>
  <si>
    <t xml:space="preserve">Психични състояния в трудовата дейност: видове, определяне, оценка. </t>
  </si>
  <si>
    <t>Психо-социални фактори и професионален стрес. Източници и механизми на действие. Стресогенни фактори в  трудовата дейност.</t>
  </si>
  <si>
    <t>Свързани със стреса заболявания.</t>
  </si>
  <si>
    <t>Модул III. Трудово-медицински проблеми, свързани с физични фактори и  прах - 120 ч. Срок на обучение по III модул – 10 месеца</t>
  </si>
  <si>
    <t>Безопасност на работното оборудване – източници на опасности. Технически надзор – организация.</t>
  </si>
  <si>
    <t xml:space="preserve">Минимални изисквания при ползване на работното оборудване. Производствен травматизъм. </t>
  </si>
  <si>
    <t>Оценка и управление на професионалния риск.</t>
  </si>
  <si>
    <t xml:space="preserve">Осветление на работното място.   </t>
  </si>
  <si>
    <t>Производствен микроклимат: общи сведения, топлообмен на човека с околната среда.</t>
  </si>
  <si>
    <t>Топлинно състояние на човека. Промени в организма в условията на абнормен микроклимат. Оценка и управление на риска.</t>
  </si>
  <si>
    <t xml:space="preserve">Производствен шум. Физическа и хигиенна характеристика, хигиенно-значими аспекти. </t>
  </si>
  <si>
    <t xml:space="preserve">Източници и застрашени професии в различни икономически сектори. Въздействие върху здравето и работоспособността.  </t>
  </si>
  <si>
    <t xml:space="preserve">Оценка и управление на професионалния риск. </t>
  </si>
  <si>
    <t>Производствени вибрации. Физическа и хигиенна характеристика, хигиенно-значими аспекти. Въздействие върху организма.</t>
  </si>
  <si>
    <t>Оценка и управление на професионалния риск.  </t>
  </si>
  <si>
    <t>Нейонизиращи лъчения в работната среда. Класификация, разпространение,  хигиенно-значими аспекти.</t>
  </si>
  <si>
    <t xml:space="preserve">Биологично действие – критерии за нормиране. Оптични лъчения: източници и оценка на риска. Лазерни лъчения. Общи сведения, видове лазери и приложението им, класификация, биологично действие. </t>
  </si>
  <si>
    <t xml:space="preserve">Йонизиращи лъчения. Физични и медико-биологични аспекти. Основни норми за радиационна защита – същност и принципи. </t>
  </si>
  <si>
    <t xml:space="preserve">Правила за безопасна работа с открити и закрити радиоактивни източници. Деконтаминация, дозиметричен контрол. Медицински контрол. Противопоказания за работа в условията на йонизиращи лъчения. Оценка и управление на професионалния риск. </t>
  </si>
  <si>
    <t xml:space="preserve">Постановка и методи за измерване на физичните фактори на работната среда. Нормативна база. </t>
  </si>
  <si>
    <t>Колективни и индивидуални мерки и средства за подобряване на работната среда и защита на работещите при неблагоприятно въздействие на физични фактори на работната среда.  </t>
  </si>
  <si>
    <t>Прах в работната среда - 16 ч.</t>
  </si>
  <si>
    <t xml:space="preserve">Класификация. Определения и хигиенно-значими параметри. Оценка и управление на риска. Нормативна база.  Методология за измерване и оценка на прахова професионална експозиция. </t>
  </si>
  <si>
    <t>Оценка и управление на професионалния риск при експозиция на влакнести прахове.</t>
  </si>
  <si>
    <t>Модул IV. Трудово-медицински проблеми, свързани с химични и биологични агенти на работната среда - 120 ч. Срок на обучение по IV модул -10 месеца</t>
  </si>
  <si>
    <t xml:space="preserve">Химични агенти: общи понятия, класификация, фактори, влияещи на токсичното им действие. </t>
  </si>
  <si>
    <t xml:space="preserve">Основни прояви на токсичното действие. Патогенеза на интоксикациите. </t>
  </si>
  <si>
    <t>Принципи на токсикокинетиката и токсикодинамиката. </t>
  </si>
  <si>
    <t xml:space="preserve">Дерматози в зависимост от топографската локализация - болести на космите, на ноктите, на мастните жлези, на потните жлези, на устните, стоматити, глосити, афти, невенерични болести на външните гениталии, съдови заболявания, сексуални проблеми у мъжа(андрология), ано-ректални синдроми </t>
  </si>
  <si>
    <t>Системни заболявания, ангажиращи и кожата - болести на съединителната тъкан, болести на обмяната, кожни прояви при вътрешни болести, орални прояви при системни болести, психосоматични дерматози, възрастово обусловени дерматози</t>
  </si>
  <si>
    <t xml:space="preserve">Неинфекциозни дерматози с известна етиология - дерматози, предизвикани от фактори на околната среда ;фотодерматози, фитофотодерматози, контактен дерматит, професионални дерматози, екземи, дерматози със смутена реактивност, лекарствени дерматози. Генодерматози </t>
  </si>
  <si>
    <t>Цервико-вагинална микрофлора. Влагалищни, цервикални и тазови патогенни микроорганизми</t>
  </si>
  <si>
    <t>Онтогенеза на човека от имплантацията до раждането</t>
  </si>
  <si>
    <t>Плодни придатъци</t>
  </si>
  <si>
    <t>Анатомия и физиология на нормално доносено новородено</t>
  </si>
  <si>
    <t>Нормална бременност</t>
  </si>
  <si>
    <t>Нормално раждане</t>
  </si>
  <si>
    <t>Физиологичен пуерпериум</t>
  </si>
  <si>
    <t>Методи за изследване в акушерството. Интерпретация.</t>
  </si>
  <si>
    <t>Водене на нормално раждане</t>
  </si>
  <si>
    <t>Водене на пуерпериум</t>
  </si>
  <si>
    <t>Бременност с повишен риск</t>
  </si>
  <si>
    <t>Отоци, протеинурия и хипертензивни състояния по време на бременността, раждането и пуерпериума</t>
  </si>
  <si>
    <t>Екстрагенитални заболявания и бременност</t>
  </si>
  <si>
    <t>Патология на имплантацията</t>
  </si>
  <si>
    <t>Заболявания на плода и плодните придатъци</t>
  </si>
  <si>
    <t>Недоизносване на бременността</t>
  </si>
  <si>
    <t>Интраутеринна инфекция в акушерството</t>
  </si>
  <si>
    <t>Атипично и патологично раждане</t>
  </si>
  <si>
    <t>Патология на плацентарния и ранния следплацентарен период. Постпартални хеморагии.</t>
  </si>
  <si>
    <t>Родилен травматизъм</t>
  </si>
  <si>
    <t>Патология на пуерпериума</t>
  </si>
  <si>
    <t>Операции за задържане на бременността</t>
  </si>
  <si>
    <t xml:space="preserve">Методи за прекъсване на бременността </t>
  </si>
  <si>
    <t>Предизвикване и подпомагане на родилната дейност</t>
  </si>
  <si>
    <t>Операции за разширяване на родилните пътища</t>
  </si>
  <si>
    <t>Операции за промяна положението на плода</t>
  </si>
  <si>
    <t>Операции за завършване на раждането през естествените родилни пътища</t>
  </si>
  <si>
    <t>Проследяване на бременност в извънболничната помощ</t>
  </si>
  <si>
    <t>Основен курс по АГ – ІІ част</t>
  </si>
  <si>
    <t>Методи за изследване в клиничната гинекология и тяхната интерпретация</t>
  </si>
  <si>
    <t>Клинична патология</t>
  </si>
  <si>
    <t>Клинична лаборатория, вкл. хормонална диагностика</t>
  </si>
  <si>
    <t>Микробиология</t>
  </si>
  <si>
    <t>Симптоми и синдроми в клиничната гинекология</t>
  </si>
  <si>
    <t>Гинекологична ендокринология</t>
  </si>
  <si>
    <t>Възпалителни заболявания на ЖРС</t>
  </si>
  <si>
    <t>Ектопичен растеж на епителна тъкан</t>
  </si>
  <si>
    <t>Статични заболявания на ЖРС и тазовото дъно</t>
  </si>
  <si>
    <t>Пикочна инконтинеция. Фистули.</t>
  </si>
  <si>
    <t>Лекарствена и физикална терапия в гинекологията</t>
  </si>
  <si>
    <t>Тумори на ЖРС и техни прекурсори</t>
  </si>
  <si>
    <t>Генитални заболявания при деца и подрастващи</t>
  </si>
  <si>
    <t>Генитален травматизъм</t>
  </si>
  <si>
    <t>Геронтологична гинекология</t>
  </si>
  <si>
    <t xml:space="preserve">Синдроми и болестни единици, причина за АГ спешност </t>
  </si>
  <si>
    <t>Действия при спешни ситуации</t>
  </si>
  <si>
    <t>Грижи за болните преди и след гинекологични операции</t>
  </si>
  <si>
    <t>Инструментариум и обща оперативна техника</t>
  </si>
  <si>
    <t>Коремни гинекологични операции без отстраняване на матката</t>
  </si>
  <si>
    <t>Отстраняване на матката</t>
  </si>
  <si>
    <t>Малки гинекологични операции с долен достъп</t>
  </si>
  <si>
    <t>Оперативна корекция на анатомични отношения</t>
  </si>
  <si>
    <t>Лапароскопски, лапароскопски-асистирани и роботизирани (телехирургични) операции</t>
  </si>
  <si>
    <t>Тазова хирургия</t>
  </si>
  <si>
    <t>Основен курс по АГ – ІІІ част</t>
  </si>
  <si>
    <t>Анестезиология и реанимация</t>
  </si>
  <si>
    <t>Онкология</t>
  </si>
  <si>
    <t>Съдебна медицина</t>
  </si>
  <si>
    <t>Репродуктивно и сексуално здраве</t>
  </si>
  <si>
    <t>Основи на човешката репродукция</t>
  </si>
  <si>
    <t>Инфертилитет</t>
  </si>
  <si>
    <t>Асистирана репродукция</t>
  </si>
  <si>
    <t>Наследствени заболявания на потомството</t>
  </si>
  <si>
    <t>Профилактика на недоизносването</t>
  </si>
  <si>
    <t>Профилактичен гинекологичен преглед</t>
  </si>
  <si>
    <t>Семейно планиране. Контрацепция. Прекъсване на бременност по желание и по медицински показания.</t>
  </si>
  <si>
    <t>Скрининг за вродени аномалии на потомството</t>
  </si>
  <si>
    <t>Други профилактични дейности</t>
  </si>
  <si>
    <t>Качество на медицинската помощ</t>
  </si>
  <si>
    <t>Риск и управление на риска в специалността</t>
  </si>
  <si>
    <t>Нормативна база за практикуване на специалността</t>
  </si>
  <si>
    <t>ЛЗ, където се практикува АГ</t>
  </si>
  <si>
    <r>
      <t>Модул І</t>
    </r>
    <r>
      <rPr>
        <b/>
        <i/>
        <sz val="11"/>
        <color indexed="8"/>
        <rFont val="Times New Roman"/>
        <family val="1"/>
      </rPr>
      <t xml:space="preserve">. </t>
    </r>
    <r>
      <rPr>
        <b/>
        <sz val="11"/>
        <color indexed="8"/>
        <rFont val="Times New Roman"/>
        <family val="1"/>
      </rPr>
      <t>Организация на работата и комуникации в операционния блок и реанимационни звена</t>
    </r>
  </si>
  <si>
    <t>Устройство на операционен блок и отделение за интензивни грижи</t>
  </si>
  <si>
    <t>Преданестезионна консултация и преглед</t>
  </si>
  <si>
    <t xml:space="preserve">Организация на труда в операционния блок, залата за събуждане и реанимационно отделение - работни графици, планове, екипи  </t>
  </si>
  <si>
    <t xml:space="preserve">Подготовка на материалите </t>
  </si>
  <si>
    <t>Подготовка на залата</t>
  </si>
  <si>
    <t xml:space="preserve">Комуникационни техники </t>
  </si>
  <si>
    <t>Информационни системи – сестринска документация</t>
  </si>
  <si>
    <t>Общо:</t>
  </si>
  <si>
    <r>
      <t>Модул ІІ.</t>
    </r>
    <r>
      <rPr>
        <sz val="11"/>
        <color indexed="8"/>
        <rFont val="Times New Roman"/>
        <family val="1"/>
      </rPr>
      <t xml:space="preserve"> </t>
    </r>
    <r>
      <rPr>
        <b/>
        <sz val="11"/>
        <color indexed="8"/>
        <rFont val="Times New Roman"/>
        <family val="1"/>
      </rPr>
      <t>Анатомия, физиология и патофизиология</t>
    </r>
  </si>
  <si>
    <t xml:space="preserve">Дихателна система  </t>
  </si>
  <si>
    <t xml:space="preserve">Централна и периферна нервна система  </t>
  </si>
  <si>
    <t xml:space="preserve">Ендокринна система  </t>
  </si>
  <si>
    <t>Сърдечно-съдова система.</t>
  </si>
  <si>
    <t xml:space="preserve">Отделителна система  </t>
  </si>
  <si>
    <t xml:space="preserve">Чернодробни функции </t>
  </si>
  <si>
    <t xml:space="preserve">Терморегулация </t>
  </si>
  <si>
    <t xml:space="preserve">Имунология </t>
  </si>
  <si>
    <t>Физиология на съня .</t>
  </si>
  <si>
    <t xml:space="preserve">Болка – анатомия и физиология  </t>
  </si>
  <si>
    <t xml:space="preserve">Общо: </t>
  </si>
  <si>
    <t xml:space="preserve">Хигиенни норми </t>
  </si>
  <si>
    <t xml:space="preserve">Вътреболнична инфекция                             </t>
  </si>
  <si>
    <t xml:space="preserve">Поддържане и съхранение на материалите  </t>
  </si>
  <si>
    <t xml:space="preserve">Локална анестезия                                                                                             </t>
  </si>
  <si>
    <t xml:space="preserve">Инхалационна анестезия                                                                                   </t>
  </si>
  <si>
    <t>Техники и грижи за пациента при анестезия на деца и възрастни</t>
  </si>
  <si>
    <t>Семинар за биологична лечение на ревматичните болести</t>
  </si>
  <si>
    <t xml:space="preserve">     1.Субмодул : Кардиология </t>
  </si>
  <si>
    <t xml:space="preserve">     2.Субмодул : Пневмология</t>
  </si>
  <si>
    <t xml:space="preserve">     3.Субмодул : Ендокринология</t>
  </si>
  <si>
    <t xml:space="preserve">     4.Субмодул : Гастроентерология</t>
  </si>
  <si>
    <t xml:space="preserve">     5.Субмодул : Нефрология</t>
  </si>
  <si>
    <t xml:space="preserve">     6.Субмодул : Хематология</t>
  </si>
  <si>
    <t xml:space="preserve">     7.Субмодул : Ревматология</t>
  </si>
  <si>
    <t xml:space="preserve">     1.Субмодул : Обща хирургия</t>
  </si>
  <si>
    <t xml:space="preserve">     2.Субмодул : Ортопедия и травматология</t>
  </si>
  <si>
    <t xml:space="preserve">     3.Субмодул : Урология</t>
  </si>
  <si>
    <t xml:space="preserve">     1.Субмодул : Инфекциозни болести</t>
  </si>
  <si>
    <t xml:space="preserve">     2.Субмодул : Епидемиология на инфекциозните заболявания</t>
  </si>
  <si>
    <t>История на неонатологията. Дефиниции и законова база.</t>
  </si>
  <si>
    <t>Организация на неонатологичната помощ. Качество на грижите в NICU. Морално етични проблеми.</t>
  </si>
  <si>
    <t>Перинатална физиология: плацента, амниотична течност. Патология на плацентата и плодните придатъци.</t>
  </si>
  <si>
    <t>Заболявания на бременната и влиянието им върху новороденото.</t>
  </si>
  <si>
    <r>
      <t xml:space="preserve">Такса, определена от висшето училище/ВМА по реда на чл. 40, ал. 1 и ал. 2 на Наредба № 1 от 22.01.2015г.   </t>
    </r>
    <r>
      <rPr>
        <b/>
        <sz val="11"/>
        <color indexed="8"/>
        <rFont val="Times New Roman"/>
        <family val="1"/>
      </rPr>
      <t>01.01.2017</t>
    </r>
  </si>
  <si>
    <t xml:space="preserve">Модул 7 . Практикум по водене на случай </t>
  </si>
  <si>
    <t>ВСИЧКО</t>
  </si>
  <si>
    <t>Модул ІV. Анестезиологични техники и фармакология</t>
  </si>
  <si>
    <t>Модул V. Наблюдение и интензивни грижи за пациента</t>
  </si>
  <si>
    <t>Модул VІ. Кардиопулмонална ресусцитация</t>
  </si>
  <si>
    <t>Модул ІІІ. Болнична хигиена</t>
  </si>
  <si>
    <t>щ</t>
  </si>
  <si>
    <t>Изотопна нефрограма.</t>
  </si>
  <si>
    <t>Гамакамерна сцинтиграфия на бъбреци, тестиси, кости.</t>
  </si>
  <si>
    <t>Катетеризация на уретрата.</t>
  </si>
  <si>
    <t>Уретроцистоскопия.</t>
  </si>
  <si>
    <t>Катетеризация на уретерите (стендиране).</t>
  </si>
  <si>
    <t>Уретерореноскопия.</t>
  </si>
  <si>
    <t>Биопсии – бъбрек, пикочен мехур, простатна жлеза, тестиси.</t>
  </si>
  <si>
    <t>Уродинамика- урофлоуметрия, цистотонометрия.</t>
  </si>
  <si>
    <t>Общо учение за уроинфекциите: причинители, патогенеза, съвременни химиотерапевтици и антибиотици.</t>
  </si>
  <si>
    <t xml:space="preserve">Уросепсис </t>
  </si>
  <si>
    <t>Пиелонефрит – остър и хроничен.</t>
  </si>
  <si>
    <t>Усложнения на пиелонефрита: апостематозен нефрит, карбункул, перинефрит, паранефротичен абсцес и пионефроза.</t>
  </si>
  <si>
    <t>Цистити – неспецифични и специфични.</t>
  </si>
  <si>
    <t>Уретрити – неспецифични и специфични.</t>
  </si>
  <si>
    <t>Простатит – съвременна класификация, диагностика и лечение.</t>
  </si>
  <si>
    <t>Везикулит.</t>
  </si>
  <si>
    <t>Възпалителни заболявания на пениса – баланит и баланопостит.</t>
  </si>
  <si>
    <t>Възпалителни заболявания на скротума и неговото съдържимо – гангрена на скротума, орхити, епидидимити, деферентити и фуникулити.</t>
  </si>
  <si>
    <t>Урогенитална туберкулоза – етиология, честота, патогенеза, клиника, диагностика, лечение.</t>
  </si>
  <si>
    <t>Паразитни заболявания на отделителната и половата системи –  ехинокоза, билхарциоза, филариоза.</t>
  </si>
  <si>
    <t>Нозокомиални инфекции.</t>
  </si>
  <si>
    <t>Модул III : Хидро- и термотерапия</t>
  </si>
  <si>
    <t>МодулIV: Курортология</t>
  </si>
  <si>
    <t>МодулV:Физиопрофилактика</t>
  </si>
  <si>
    <t>МодулVI:Рехабилитация</t>
  </si>
  <si>
    <t>Модул VII: Неврология</t>
  </si>
  <si>
    <t>Модул VIII: Ортопедия и травматология</t>
  </si>
  <si>
    <t>Модул IX : Вътрешни болести</t>
  </si>
  <si>
    <t>Основен курс-обща част</t>
  </si>
  <si>
    <t>Модул X : ФТР при вътрешни заболявания</t>
  </si>
  <si>
    <t>Модул XI:ФТР при неврологични заболявания</t>
  </si>
  <si>
    <t>Модул XII:ФТР при ортопедични и травматологични заболявания</t>
  </si>
  <si>
    <t>Специален курс</t>
  </si>
  <si>
    <t>Модул XIII:ФТР при хирургични заболявания</t>
  </si>
  <si>
    <t>Модул XIV: ФТР при урологични и гинекологични заболявания</t>
  </si>
  <si>
    <t>Модул XV : ФТР при заболявания в детска възраст</t>
  </si>
  <si>
    <t>Модул XVI: ФТР при кожни заболявания  и в гериатрията</t>
  </si>
  <si>
    <t>Модул XVII : ФТР при УНГ и очни заболявания</t>
  </si>
  <si>
    <t>Анатомия на слухов и вестибуларен анализатор</t>
  </si>
  <si>
    <t>Физиология на слухов и вестибуларен анализатор</t>
  </si>
  <si>
    <t>Патофизиология на слухов и вестибуларен анализатор</t>
  </si>
  <si>
    <t>Съдови аномалии</t>
  </si>
  <si>
    <t xml:space="preserve">Възпалителни съдови заболявания </t>
  </si>
  <si>
    <t>Остра артериална непроходимост на крайниците</t>
  </si>
  <si>
    <t>Остра артериална непроходимост на висцералните артерии.</t>
  </si>
  <si>
    <t xml:space="preserve">Артериална травма </t>
  </si>
  <si>
    <t>Хронична артериална непроходимост на крайниците.</t>
  </si>
  <si>
    <t>Съвременни принципи на консервативното лечение на ХАНК</t>
  </si>
  <si>
    <t xml:space="preserve">Травматизъм.Хирургична рана </t>
  </si>
  <si>
    <t>Хирургична инфекция</t>
  </si>
  <si>
    <t>Хирургични заболявания на глава и шия</t>
  </si>
  <si>
    <t>Хирургични заболявания на млечни жлези</t>
  </si>
  <si>
    <r>
      <t xml:space="preserve">Клинична специалност </t>
    </r>
    <r>
      <rPr>
        <b/>
        <sz val="11"/>
        <color indexed="8"/>
        <rFont val="Times New Roman"/>
        <family val="1"/>
      </rPr>
      <t>Клинична химия</t>
    </r>
  </si>
  <si>
    <t>I. АНАЛИТИЧНА ХИМИЯ, АНАЛИТИЧНИ ПРИНЦИПИ И ТЕХНИКИ - 5 МЕСЕЦА</t>
  </si>
  <si>
    <t>лекция</t>
  </si>
  <si>
    <t>4-та седм.</t>
  </si>
  <si>
    <t xml:space="preserve"> Методи за определяне на ензимна активност и субстрати</t>
  </si>
  <si>
    <t>КЛИНИЧНА ХИМИЯ - 18 МЕСЕЦА</t>
  </si>
  <si>
    <t xml:space="preserve"> Лабораторна диагноза на панкреасни и стомашно-чревни заболявания </t>
  </si>
  <si>
    <t>IV. ЛАБОРАТОРНА ХЕМАТОЛОГИЯ И ХЕМОСТАЗА - 3 МЕСЕЦА</t>
  </si>
  <si>
    <t>Основни понятия за кръвотворене, кръвотворни тъкани и органи. Регулация</t>
  </si>
  <si>
    <t>Кръвосъсирване и фибринолиза - обща схема. Методи на изследване - коагулационни и хромогенни</t>
  </si>
  <si>
    <t xml:space="preserve">Пресяващи коагулационни тестове (протромбиново време, аРТТ, тромбиново време). </t>
  </si>
  <si>
    <t xml:space="preserve">Индивидуални фактори на кръвосъсирването и фибринолизата.   </t>
  </si>
  <si>
    <t xml:space="preserve">Естествени инхибитори на кръвосъсирването и фибринолизата. Фибринолитични продукти – ФДП, д-димер и др. </t>
  </si>
  <si>
    <t>V. КЛИНИЧНО-ЛАБОРАТОРНО ИЗСЛЕДВАНЕ НА УРИНА - 4 МЕСЕЦА</t>
  </si>
  <si>
    <t xml:space="preserve">Уринообразуване. Общи свойства на урината. </t>
  </si>
  <si>
    <t xml:space="preserve">Белтък в урината. Микроалбуминурия. </t>
  </si>
  <si>
    <t xml:space="preserve">Глюкоза в урината. Кетонни съединения в урината. </t>
  </si>
  <si>
    <t xml:space="preserve">Жлъчни пигменти в урината. Кръв в урината. </t>
  </si>
  <si>
    <t xml:space="preserve">Цитологично изследване на урина- седимент: ориентировъчно и количествено изследване. </t>
  </si>
  <si>
    <t xml:space="preserve"> Небелтъчни азотсъдържащи съединения и електролити в урината  </t>
  </si>
  <si>
    <t>Химични методи за откриване на бактериурия</t>
  </si>
  <si>
    <t>Проби за бременност</t>
  </si>
  <si>
    <t xml:space="preserve"> Вода и електролити в плазмата. Натрий. Калий. Калций.</t>
  </si>
  <si>
    <t xml:space="preserve"> Вода и електролити в плазмата. Магнезий. Хлориди. Неорг. фосфат.</t>
  </si>
  <si>
    <t xml:space="preserve"> Киселинно-алкална обмяна и кръвногазов анализ. Методи за определяне. Ацидози и алкалози.</t>
  </si>
  <si>
    <t xml:space="preserve">Специфични синдроми при ОДН: IRDS, ARDS, ALI, NRDS, обструкция на въздухоностните пътища.  </t>
  </si>
  <si>
    <t>Синкоп, колапс, внезапна смърт</t>
  </si>
  <si>
    <t>Хипертонична криза</t>
  </si>
  <si>
    <t>Остър инфаркт на миокарда</t>
  </si>
  <si>
    <t xml:space="preserve">Интензивно лечение (ИЛ) при черепномозъчни травми. </t>
  </si>
  <si>
    <t>Мониториране на пациент с кранио-церебрална травма</t>
  </si>
  <si>
    <t>ИЛ при миастения гравис, ЛАС, синдром на Guillain Barre, невроинфекции</t>
  </si>
  <si>
    <t xml:space="preserve">Интензивно лечение при остро разтройство на ендокринните функции. Диабетна кетоацидоза; хипогликемия; адисонова криза; хиперкалциемия, хипокалциемия, тиреотоксична криза.  </t>
  </si>
  <si>
    <t>ИЛ при остра бъбречна недостатъчност</t>
  </si>
  <si>
    <t>ИЛ при Остра чернодробна недостатъчност</t>
  </si>
  <si>
    <t>ИЛ при полиорганна недостатъчност</t>
  </si>
  <si>
    <t>ИЛ при остри разтройства на храносмилателната система</t>
  </si>
  <si>
    <t>Обезболяване в спешната медицина</t>
  </si>
  <si>
    <t>Диагностика на заболяванията на слухов и вестибуларен анализатор Част 2</t>
  </si>
  <si>
    <t xml:space="preserve">Консервативно лечение на  заболяванията на слухов и вестибуларен анализатор </t>
  </si>
  <si>
    <t>Оперативно лечение на  заболяванията на слухов и вестибуларен анализатор          Част 1 и Част 2</t>
  </si>
  <si>
    <t>Анатомия на нос и околоносни кухини</t>
  </si>
  <si>
    <t>Физиология на нос и околоносни кухини</t>
  </si>
  <si>
    <t>Патофизиология на нос и околоносни кухини</t>
  </si>
  <si>
    <t>Методи на изследване на нос и околоносни кухини</t>
  </si>
  <si>
    <t>Диагностика на заболяванията на нос и околоносни кухини - Част 1</t>
  </si>
  <si>
    <t>Диагностика на заболяванията на нос и околоносни кухини - Част 2</t>
  </si>
  <si>
    <t>Консервативно лечение на  заболяванията на нос и околоносни кухини</t>
  </si>
  <si>
    <t>Оперативно лечение на  заболяванията на нос и околоносни кухини - Част 1 и Част 2</t>
  </si>
  <si>
    <t>Анатомия на фаринкс и тонзили</t>
  </si>
  <si>
    <t>Физиология на фаринкс и тонзили</t>
  </si>
  <si>
    <t>Патофизиология на фаринкс и тонзили</t>
  </si>
  <si>
    <t>Отравяния с медиакменти, конвулсивни отрови</t>
  </si>
  <si>
    <t>Отравяния с  наркотични аналгетици</t>
  </si>
  <si>
    <t>Отравяния с  киселини и основи</t>
  </si>
  <si>
    <t>Отравяния с дигиталисови препарати; антихипертензивни и антиаритмици</t>
  </si>
  <si>
    <t>Отравяния с въглероден оксид и пушечни газове</t>
  </si>
  <si>
    <t>Отравяния с пестициди</t>
  </si>
  <si>
    <t>Спешни хирургични състояния; спешни коремни и урологични състояния и синдроми</t>
  </si>
  <si>
    <t>Заболявания на хранопровода: стенози, обструкции, езофагит, варици</t>
  </si>
  <si>
    <t>Заболявания на стомаха: гастрит; стенози; язвена болест</t>
  </si>
  <si>
    <t>Заболявания на тънките и дебелите черва: дивертикулоза, дивертикулит, гастроенетерит, възпалителни чревни заболявания; мезентериална тромбоза</t>
  </si>
  <si>
    <t>Заболявания на ректума и ануса</t>
  </si>
  <si>
    <t>Заболявания на панкреаса: панкреатитит, недостатъчност, псевдокисти</t>
  </si>
  <si>
    <t>Заболявания на черния дроб, жлъчката и жлъчните пътища: жлъчни камъни, холангит, холецистит, хепатит, чернодробна недостатъчност</t>
  </si>
  <si>
    <t>Остър хирургичен корем</t>
  </si>
  <si>
    <t>Травми на урогениталната система</t>
  </si>
  <si>
    <t>Спешни състояния на мъжките гениталии</t>
  </si>
  <si>
    <t>Спешни състояния на уринарните пътища</t>
  </si>
  <si>
    <t>Ретенция на урината. Бъбречна недостатъчност</t>
  </si>
  <si>
    <t>Спешна неврология и неврохирургия. Лицеви травми, спешни УНГ и очни състояния</t>
  </si>
  <si>
    <t>Мозъчни инсулти</t>
  </si>
  <si>
    <t>Мозъчни аневризми и АВ малформации</t>
  </si>
  <si>
    <t>Инфекциозни и възпалителни заболявания на нервната система</t>
  </si>
  <si>
    <t>Преходни нарушения на мозъчното кръвообръщение</t>
  </si>
  <si>
    <t>Нервно-мускулни заболявания</t>
  </si>
  <si>
    <t>Заболявания итравми на периферните нерви</t>
  </si>
  <si>
    <t>Черепно-мозъчни травми</t>
  </si>
  <si>
    <t>Мозъчен оток</t>
  </si>
  <si>
    <t>Заболявания и травми на гръбначния мозък</t>
  </si>
  <si>
    <t>Спешни състояния в офталмологията</t>
  </si>
  <si>
    <t>Травми в офталмологията</t>
  </si>
  <si>
    <t>Спешни заболявания в оториноларингологията</t>
  </si>
  <si>
    <t>Спешни състояния в лицево-челюстната област</t>
  </si>
  <si>
    <t>Травми в лицево-челюстната област</t>
  </si>
  <si>
    <t>Травми и остри заболявания на мускуло-скелетния апарат. Травми на съдове и вътрешни органи. Съчетани травми. Термични травми</t>
  </si>
  <si>
    <t>Наранявания на шия и шийни органи. Хеморагия от магистрални шийни кръвоносни съдове</t>
  </si>
  <si>
    <t>Закрита травма на гръдния кош. Фрактури на ребра и стернум. Гръден капак. Пневмоторакс. Хемоторакс</t>
  </si>
  <si>
    <t>Открити травми на гръдния кош. Открит пневмоторакс. Вентилен пневмоторакс. Пневмомедиастинум. Хемопневмоторакс.</t>
  </si>
  <si>
    <t>Травми на магистрални съдове, лезии, руптури. Дисекиращи аневризми.</t>
  </si>
  <si>
    <t>Остри възпалителни заболявания на плеврата, перикарда и медиастинума – плеврити, перикардити и медистинити.</t>
  </si>
  <si>
    <t>Травма на сърцето. Миокардни лезии. Сърдечна руптура. Перикардна тампонада.</t>
  </si>
  <si>
    <t>Съчетани травми със засягане на коремната кухина. Травми на коремната кухина и нейните органи.</t>
  </si>
  <si>
    <t>Методи на изследване на слухов и вестибуларен анализатор</t>
  </si>
  <si>
    <t>Диагностика на заболяванията на слухов и вестибуларен анализатор Част 1</t>
  </si>
  <si>
    <t>Клинична специалност  Психиатрични грижи ( за медицински сестри и фелдшери )</t>
  </si>
  <si>
    <t>Обща част</t>
  </si>
  <si>
    <t>Модул 1 . Теоретични основи на психиатричните грижи</t>
  </si>
  <si>
    <t xml:space="preserve">Модул 2 . Формиране на нагласи и умения за терапевтична комуникация </t>
  </si>
  <si>
    <t xml:space="preserve">Модул 3 . Общи клинични умения в психиатричните грижи </t>
  </si>
  <si>
    <t>Специална част</t>
  </si>
  <si>
    <t xml:space="preserve">Модул 4 .Интервенции в областта на психиатричните грижи </t>
  </si>
  <si>
    <t xml:space="preserve">Модул 5 .Процедури от областта на психиатричните грижи във фази на остър срив , стабилизиране и ремисия </t>
  </si>
  <si>
    <t xml:space="preserve">Модул 6 . Специализирани клинико - терапевтични умения </t>
  </si>
  <si>
    <t>Модул 8 . Психофармакология</t>
  </si>
  <si>
    <r>
      <t xml:space="preserve">Клинична специалност </t>
    </r>
    <r>
      <rPr>
        <b/>
        <sz val="11"/>
        <color indexed="8"/>
        <rFont val="Times New Roman"/>
        <family val="1"/>
      </rPr>
      <t>Спешна медицина</t>
    </r>
  </si>
  <si>
    <t>Общи принципи на реанимацията и интензивното лечение при спешни състояния</t>
  </si>
  <si>
    <t>Същност и значение на спешната медицина</t>
  </si>
  <si>
    <t xml:space="preserve">Основни методи за мониториране </t>
  </si>
  <si>
    <t>Кардиореспираторна реанимация (КПР)</t>
  </si>
  <si>
    <t>Шок. Видове скали за оценка</t>
  </si>
  <si>
    <t>Остра и хронична дихателна недостатъчност. Кислородотерапия и механична вентилация</t>
  </si>
  <si>
    <t>Водно-електролитен баланс</t>
  </si>
  <si>
    <t>Алкално-киселинно равновесие</t>
  </si>
  <si>
    <t>Клинична смърт при новородени</t>
  </si>
  <si>
    <t>Остра дихателна недостатъчност в детска възраст</t>
  </si>
  <si>
    <t>Шок при деца</t>
  </si>
  <si>
    <t>Кардиогенен шок в детска възраст</t>
  </si>
  <si>
    <t>Коматозни състояния в детска възраст</t>
  </si>
  <si>
    <t>Нестабилна стенокардия</t>
  </si>
  <si>
    <t>Инфаркт на миокарда</t>
  </si>
  <si>
    <t>Аневризми и дисекация на аортата</t>
  </si>
  <si>
    <t>Аритмии. Тахикардии. Брадикардии</t>
  </si>
  <si>
    <t>БТЕ – кардиална форма</t>
  </si>
  <si>
    <t>Сърдечна недостатъчност</t>
  </si>
  <si>
    <t>Нараняване на шията и шийните органи</t>
  </si>
  <si>
    <t>Открити гръдни травми</t>
  </si>
  <si>
    <t>Закрити травми на гръдния кош.</t>
  </si>
  <si>
    <t>Рани. Увреждане на сухожилия, нерви и съдове</t>
  </si>
  <si>
    <t>Деколман и травматични ампутации. Кръш синдром</t>
  </si>
  <si>
    <t>Остри отравяния- основни принипи на лечение</t>
  </si>
  <si>
    <t>Антидоти</t>
  </si>
  <si>
    <t>Методи за елеминиране на отровата</t>
  </si>
  <si>
    <t xml:space="preserve">Реанимация и интензивна терапия при сърдечно-съдови и белодробни спешни състояния и синдроми </t>
  </si>
  <si>
    <t xml:space="preserve">Физиология на дишането. Газообмен, АКР, функционална оценка </t>
  </si>
  <si>
    <t>Патология на дишането. Хипоксемия, хиперкапния, ацидоза, алкалоза</t>
  </si>
  <si>
    <t>Методи за лечение на дихателната недостатъчност: кислородотерапия; бронходилататори; интубация и механична вентилация; ендотрахеална аспирация, РЕЕР, хипербарна оксигенация</t>
  </si>
  <si>
    <t>Механизъм на действие, биологичен ефект на тиреоидните хормони</t>
  </si>
  <si>
    <t>Хормонална диагностика на тиреоидния статус</t>
  </si>
  <si>
    <t>Тестове за оценка на функционалното състояние на щитовидната жлеза.</t>
  </si>
  <si>
    <t>Образна диагностика на щитовидната жлеза – ехография, рентгенови методи</t>
  </si>
  <si>
    <t>Йоддефицитни заболявания:</t>
  </si>
  <si>
    <t>Ендемична гуша. Спорадична гуша</t>
  </si>
  <si>
    <t>Хипотиреоидизъм</t>
  </si>
  <si>
    <t>Тиреотоскикоза ТАО</t>
  </si>
  <si>
    <t>Тиреоидити:</t>
  </si>
  <si>
    <t>Тумори на щитовидната жлеза</t>
  </si>
  <si>
    <t>Щитовидна жлеза и бременност</t>
  </si>
  <si>
    <t>Функционална морфология и патоморфология на паращитовидните жлези.</t>
  </si>
  <si>
    <t>Калциево-фосфорна хомеостаза.</t>
  </si>
  <si>
    <t>Функционално изследване на калциево-фосфорната обмяна.</t>
  </si>
  <si>
    <t>Хиперпаратиреоидизъм</t>
  </si>
  <si>
    <t>Хиперкалцемични състояния</t>
  </si>
  <si>
    <t xml:space="preserve">Хипопаратиреоидизъм </t>
  </si>
  <si>
    <t>Синдроми на вит. Д резистентност, остеомалация.</t>
  </si>
  <si>
    <t>Диференциална диагноза на хипокалцемиите</t>
  </si>
  <si>
    <t>Остеопороза – епидемиология, класификация, форми, лечение.</t>
  </si>
  <si>
    <t>Остеопороза при ендокринни заболявания.</t>
  </si>
  <si>
    <t>Ендокринен панкреас, Хиперлипопротеинемии, затлъстяване</t>
  </si>
  <si>
    <t>Анатомия и хистология на панкреаса</t>
  </si>
  <si>
    <t>Хормони на островния апарат на панкреаса</t>
  </si>
  <si>
    <t>Регулация на въглехидратната обмяна.</t>
  </si>
  <si>
    <t>Функционално изследване на въглехидратната обмяна</t>
  </si>
  <si>
    <t>Захарен диабет – етиология и патогенеза.</t>
  </si>
  <si>
    <t>Класификация на захарния диабет. Клинична характеристика на основните типове на заболяването.</t>
  </si>
  <si>
    <t>Диабетна кетоацидоза и кома. Хиперосмоларна кома.</t>
  </si>
  <si>
    <t>Хипогликемична кома</t>
  </si>
  <si>
    <t>Диабетна микроангиопатия</t>
  </si>
  <si>
    <t>Диабетна макроангиопатия</t>
  </si>
  <si>
    <t>Диабетно стъпало и диабетна гангрена</t>
  </si>
  <si>
    <t>Хранителен режим при захарен диабет.</t>
  </si>
  <si>
    <t xml:space="preserve">• коремна хирургия                                                                                            </t>
  </si>
  <si>
    <t xml:space="preserve">• сърдечно-съдова хирургия                                                                                </t>
  </si>
  <si>
    <t xml:space="preserve">• при тежки изгаряния                                                                                         </t>
  </si>
  <si>
    <t xml:space="preserve">• неврохирургия                                                                                                   </t>
  </si>
  <si>
    <t xml:space="preserve">• детска хирургия                                                                                                 </t>
  </si>
  <si>
    <t xml:space="preserve">• акушерство и гинекология                                                                        </t>
  </si>
  <si>
    <t xml:space="preserve">• УНГ, лицево-челюстна хирургия и стоматология                                         </t>
  </si>
  <si>
    <t xml:space="preserve">• офталмология                                                                                                     </t>
  </si>
  <si>
    <t xml:space="preserve">• урология                                                                                        </t>
  </si>
  <si>
    <t>• пластична хирургия</t>
  </si>
  <si>
    <t xml:space="preserve">Мониторинг на жизнените функции                                    </t>
  </si>
  <si>
    <t>Реанимационни и интензивни грижи при възрастни, в зависимост от патологията, болка</t>
  </si>
  <si>
    <t xml:space="preserve">Хигиенни грижи за болните в интензивни отделения                                   </t>
  </si>
  <si>
    <t xml:space="preserve">Грижи за болни на изкуствена вентилация  </t>
  </si>
  <si>
    <t xml:space="preserve">Ентерално и парентерално хранене  </t>
  </si>
  <si>
    <t xml:space="preserve">Водно-електролитен баланс и алкално-киселинен статус                       </t>
  </si>
  <si>
    <t xml:space="preserve">Грижи за починал болен                                                                      </t>
  </si>
  <si>
    <t xml:space="preserve">Спиране на сърдечната дейност /кардиак арест/       </t>
  </si>
  <si>
    <t xml:space="preserve">Кардиопулмонална ресусцитация – алгоритми на поведение      </t>
  </si>
  <si>
    <t>Практически упражнения на манекен - ендотрахеална интубация, сърдечен масаж, кардиоверсио, дефибрилация</t>
  </si>
  <si>
    <t xml:space="preserve">Осигуряване на периферни и централни венозни пътища      </t>
  </si>
  <si>
    <t xml:space="preserve">Общо:  </t>
  </si>
  <si>
    <t>ТЕОРЕТИЧНА ЧАСТ общо</t>
  </si>
  <si>
    <t>Биоритми и регулация на ендокринната секреция.</t>
  </si>
  <si>
    <t xml:space="preserve"> Механизъм на действие на хормоните – хормонални рецептори, характеристика, видове, регулация, промяна в броя и афинитета на рецепторите. </t>
  </si>
  <si>
    <t>Хеморагии на дигестивния тракт. Остър хирургичен корем.</t>
  </si>
  <si>
    <t>Травми на трахеята и белия дроб – хематом, лацерации, трахеобронхиални руптури.</t>
  </si>
  <si>
    <t>Изгаряния</t>
  </si>
  <si>
    <t>Мекотъканни травми: рани, травми на сухожилия. Травми на периферните нерви и съдове. Компартмънт синдром. Травми при затрупване- кръш синдром. Деколман</t>
  </si>
  <si>
    <t>Фрактури на горния крайник</t>
  </si>
  <si>
    <t>Фрактури на долния крайник, таза и гръбнака.</t>
  </si>
  <si>
    <t>Отворени фрактури</t>
  </si>
  <si>
    <t>Конквасации на крайници. Ампутации и реплантации. Фрактури, асоцирани със съдово-нервни увреди.</t>
  </si>
  <si>
    <t>Луксации на ставите и фрактури.</t>
  </si>
  <si>
    <t xml:space="preserve">Травми на епифизата и метафизата при деца. </t>
  </si>
  <si>
    <t>Спешни ортопедични заболявания. Асептични некрози</t>
  </si>
  <si>
    <t xml:space="preserve">Абсцеси и флегмони. Септичен шок. </t>
  </si>
  <si>
    <t>Специфични рани. Абразии. Авулзии</t>
  </si>
  <si>
    <t>Остър пролапс на интервертебралните дискове</t>
  </si>
  <si>
    <t>Остри възпалителни заболявания, артрити, остеомиелити.</t>
  </si>
  <si>
    <t>Спешна педиатрия. Спешни акушеро-гинекологични състояния. Спешна ендокринология. Метаболитни нарушения</t>
  </si>
  <si>
    <t>Клинична смърт при деца</t>
  </si>
  <si>
    <t>Остра дихателна недостатъчност при деца</t>
  </si>
  <si>
    <t>Кардиогенен шок при деца</t>
  </si>
  <si>
    <t>Остра болка в гръдния кош в детска възраст</t>
  </si>
  <si>
    <t>Живото-застрашаващи ритъмни и проводни нарушения в педиатрията</t>
  </si>
  <si>
    <t>Артериална хипертензия в детска възраст</t>
  </si>
  <si>
    <t>Внезапно възникнала неврологична симптоматика в детска възраст</t>
  </si>
  <si>
    <t>Гърчове в детска възраст</t>
  </si>
  <si>
    <t>Фебрилни състояния при деца</t>
  </si>
  <si>
    <t>Остра коремна болка при деца</t>
  </si>
  <si>
    <t>Остри диспептични прояви при деца</t>
  </si>
  <si>
    <t>Остра бъбречна недостатъчност при деца</t>
  </si>
  <si>
    <t>Кожни малформации и онкодерматози - наследствени дерматози, невуси, невусни болестии синдроми; съдови малформации, доброкачествени тумори на кожата, хистиоцитози, мастоцитози, преканцерози, епителнизлокачествени тумори на кожата, малигнен меланом, злокачествени меземхимни тумори, кожни лимфоми, хипереозинофилни състояния</t>
  </si>
  <si>
    <t>Централна нервна система и ендокринна система – мозъчен контрол на ендокринната секреция, невротрансмитери</t>
  </si>
  <si>
    <t>Хормонална регулация на въглехидратната обмяна.</t>
  </si>
  <si>
    <t>Хормонална регулация на липидната обмяна – дислипидемии.</t>
  </si>
  <si>
    <t>Хормонална регулация на белтъчната обмяна.</t>
  </si>
  <si>
    <t>Хормонална регулация на водно – електролитната обмяна и кръвното налягане</t>
  </si>
  <si>
    <t>Ренин – ангиотензин – алдостеронова система – характеристика на системата, физиологично значение, регулация на системата, промени в активността на системата при различни заболявания</t>
  </si>
  <si>
    <t>Физиология и патофизиология на костния метаболизъм</t>
  </si>
  <si>
    <t>Хормони на гастроинтестиналната система.</t>
  </si>
  <si>
    <t>Панкреасни хормони и захарен диабет.</t>
  </si>
  <si>
    <t>Синдром на мултиплена ендокринна неоплазия</t>
  </si>
  <si>
    <t>Пубертет – функционални и ендокринни промени по време на пубертет.</t>
  </si>
  <si>
    <t>Ендокринология на бременността</t>
  </si>
  <si>
    <t>Ендокринология на стареенето.</t>
  </si>
  <si>
    <t>Ултразвукови методи за диагностика на ендокринните заболявания.</t>
  </si>
  <si>
    <t>Функционална морфология и патоморфология на хипоталамуса и хипофизната жлеза</t>
  </si>
  <si>
    <t>Хипоталамични хормони, регулация на преднохипофизната секреция.</t>
  </si>
  <si>
    <t>Преднохипофизни хормони – химически състав и биологично действие</t>
  </si>
  <si>
    <t>Хормони на неврохипофизата.</t>
  </si>
  <si>
    <t>Функционално изследване на неврохипофизата.</t>
  </si>
  <si>
    <t>Хипоталамични синдроми</t>
  </si>
  <si>
    <t>Анорексия нервоза.</t>
  </si>
  <si>
    <t>Тумори на хипофизата.</t>
  </si>
  <si>
    <t>Акромегалия. Гигантизъм</t>
  </si>
  <si>
    <t>Пролактином. Хиперпролактинемии.</t>
  </si>
  <si>
    <t>Хипопитуитаризъм.</t>
  </si>
  <si>
    <t>Хипофизарен нанизъм</t>
  </si>
  <si>
    <t>Безвкусен диабет . Синдром на несъответна секрецияна антидиуретичен хормон</t>
  </si>
  <si>
    <t>Визуализиращи методи за оценка на хипофизната жлеза и хипоталамичната област</t>
  </si>
  <si>
    <t>Функционална морфология и патоморфология на надбъбречните жлези.</t>
  </si>
  <si>
    <t>Хормони на надбъбречната кора</t>
  </si>
  <si>
    <t>Хормони на надъбречната сърцевина</t>
  </si>
  <si>
    <t>Функционално изследване на надбъбречната кора</t>
  </si>
  <si>
    <t xml:space="preserve">Функционално изследване на надбъбречната медула. </t>
  </si>
  <si>
    <t>Първичен и вторичен хипералдостеронизъм.</t>
  </si>
  <si>
    <t>Хипоалдостеронизъм. Минералокортикоидна недостатъчност</t>
  </si>
  <si>
    <t xml:space="preserve">Синдром на Cushing. </t>
  </si>
  <si>
    <t>Вродена надбъбречно-корова хиперплазия.</t>
  </si>
  <si>
    <t xml:space="preserve">Остра и хронична надбъбречнокорова недостатъчност. </t>
  </si>
  <si>
    <t>Феохромоцитом.</t>
  </si>
  <si>
    <t>Ендокринни хипертонии.</t>
  </si>
  <si>
    <t>Функционална морфология и патоморфология на тестисите</t>
  </si>
  <si>
    <t>Физиология на мъжката репродуктивна система, андрогени –</t>
  </si>
  <si>
    <t>Регулация на тестикуларната функция</t>
  </si>
  <si>
    <t>Функционално изследване на тестисите.</t>
  </si>
  <si>
    <t>Пубертет у момчетата. Тестиси и стареене.</t>
  </si>
  <si>
    <t>Гинекомастия – пубертетна и симптоматична</t>
  </si>
  <si>
    <t>Крипторхизъм Тумори на тестисите</t>
  </si>
  <si>
    <t>Мъжки хипогонадизъм</t>
  </si>
  <si>
    <t>Функционална морфология и патоморфология на яйчниците</t>
  </si>
  <si>
    <t>Естрогени и прогестини</t>
  </si>
  <si>
    <t>Изследване на женската репродуктивна функция.</t>
  </si>
  <si>
    <t>Физиологичен и патологичен пубертет.</t>
  </si>
  <si>
    <t>Хипооваризъм</t>
  </si>
  <si>
    <t>Синдром на поликистозните яйчници</t>
  </si>
  <si>
    <t>Интерсексуални състояния</t>
  </si>
  <si>
    <t>Функционална морфология и патоморфология на щитовидната жлеза.</t>
  </si>
  <si>
    <t>Биосинтеза, секреция, транспорт и периферен метаболизъм на тиреоидните хормони.</t>
  </si>
  <si>
    <t>Клинична специалност  Операционна и превързочна техника</t>
  </si>
  <si>
    <t>Представяне на опер.блок и локация</t>
  </si>
  <si>
    <t>Хигиенни норми</t>
  </si>
  <si>
    <t>Асептични зони и движение</t>
  </si>
  <si>
    <t>Операционнен блок като работна среда</t>
  </si>
  <si>
    <t>Персонал,администрация,хир.екип, планове и графици</t>
  </si>
  <si>
    <t>Управление на рискове от пожар</t>
  </si>
  <si>
    <t>Рентгеново облъчване,</t>
  </si>
  <si>
    <t>Рискове, свързани с употребата на анестетични газове</t>
  </si>
  <si>
    <t>Принципи на асептика и антисептика</t>
  </si>
  <si>
    <t xml:space="preserve"> </t>
  </si>
  <si>
    <t>Вътреболнични инфекции</t>
  </si>
  <si>
    <t>Управление на рисковете от ВБИ на оперативното поле</t>
  </si>
  <si>
    <t>Стерилизация и дезинфекция</t>
  </si>
  <si>
    <t>Антисептици и дезинфектанти</t>
  </si>
  <si>
    <t>Изследвания по време на интервенция</t>
  </si>
  <si>
    <t>Основни принципи в работата на опер.сестра</t>
  </si>
  <si>
    <t>Професионална етика и деонтология</t>
  </si>
  <si>
    <t>Законови и нормативни документи, касаещи професията</t>
  </si>
  <si>
    <t>Сигурност на пациента и обслужв.екип</t>
  </si>
  <si>
    <t>Дейности в предоперативния период</t>
  </si>
  <si>
    <t>Етапи</t>
  </si>
  <si>
    <t>Права и задължения на сестрите</t>
  </si>
  <si>
    <t xml:space="preserve">Управление на рисковете за пациента и операционния екип по време на хирургична интервенция </t>
  </si>
  <si>
    <t>Комуникативни техники в опер.блок</t>
  </si>
  <si>
    <t>Обучение на стажантите и персонала в различни техники</t>
  </si>
  <si>
    <t>Обурудване</t>
  </si>
  <si>
    <t>Рентгенови апарати, използвани при оперативни интервенци</t>
  </si>
  <si>
    <t>Пневматичен маншет</t>
  </si>
  <si>
    <t>Хирургични материали</t>
  </si>
  <si>
    <t>Хирургичен инструментариум</t>
  </si>
  <si>
    <t xml:space="preserve"> Ендоскопи</t>
  </si>
  <si>
    <t xml:space="preserve"> Лигатури</t>
  </si>
  <si>
    <t xml:space="preserve"> Щипки за механично зашиване</t>
  </si>
  <si>
    <t xml:space="preserve"> Хирургични мотори</t>
  </si>
  <si>
    <t xml:space="preserve"> Дренажни материали</t>
  </si>
  <si>
    <t>Импланти,биоматериали и помощни материали</t>
  </si>
  <si>
    <t>Гръдни и сърдечно-съдови имплантанти</t>
  </si>
  <si>
    <t xml:space="preserve">Специфични сестрински технологии </t>
  </si>
  <si>
    <t xml:space="preserve">   Спешни манипулации</t>
  </si>
  <si>
    <r>
      <t>Биосинтез, секреция, метабо</t>
    </r>
    <r>
      <rPr>
        <sz val="11"/>
        <rFont val="Times New Roman"/>
        <family val="1"/>
      </rPr>
      <t xml:space="preserve">лизъм и транспорт на хормоните. Биосинтез, секреция, метаболизъм и транспорт на хормоните. </t>
    </r>
  </si>
  <si>
    <t>Молекулни механизми на действие на пептидните хормони – трансмембранни сигнални предавателни механизми.</t>
  </si>
  <si>
    <t xml:space="preserve">Молекулни механизми на действие на стероидните и тиреоидните хормони. </t>
  </si>
  <si>
    <t>Методи за хормонален анализ.</t>
  </si>
  <si>
    <t xml:space="preserve">Хормони и имунна система – хормонална регулация на имунния отговор, имуно – ендокринни взаимоотношения. </t>
  </si>
  <si>
    <t>Полови жлези. Щитовидна жлеза. Паращитовидни жлези и коциево-фосфорна обмяна</t>
  </si>
  <si>
    <r>
      <t xml:space="preserve">Клинична специалност </t>
    </r>
    <r>
      <rPr>
        <b/>
        <sz val="11"/>
        <color indexed="8"/>
        <rFont val="Times New Roman"/>
        <family val="1"/>
      </rPr>
      <t>Гастроентерология</t>
    </r>
  </si>
  <si>
    <t>Функционални и органични заболявания на хранопровода</t>
  </si>
  <si>
    <t>Остри и. и хроничени гастрити. Язвена болест.</t>
  </si>
  <si>
    <t xml:space="preserve">Лечение на язвената болест и усложнения. </t>
  </si>
  <si>
    <t>Кръвоизливи от стомашно-чревния тракт.</t>
  </si>
  <si>
    <t>Рак на стомаха. Преканцерози</t>
  </si>
  <si>
    <t>Функционални изследвания на тънкото черво</t>
  </si>
  <si>
    <t>Синдром на малабсорбция</t>
  </si>
  <si>
    <t>Остри и хронични ентероколити. Глутенова ентеропатия</t>
  </si>
  <si>
    <t>Функционални изследвания на дебелото черво</t>
  </si>
  <si>
    <t>Улцерозен колит. Болест на Крон.</t>
  </si>
  <si>
    <t>Рак на червата</t>
  </si>
  <si>
    <t>Функционални изследвания на черния дроб.</t>
  </si>
  <si>
    <t>Хронични хепатити</t>
  </si>
  <si>
    <t>Чернодробна цироза – клиника, диагноза</t>
  </si>
  <si>
    <t xml:space="preserve">Чернодробна цироза – лечение; Усложнения на чернодробната цироза – кръвоизливи, енцефалопатия,асцитперитонит, пъпна херния </t>
  </si>
  <si>
    <t>Първична билиарна цироза.  Хемохроматоза. Болест на Уилсон – Коновалов</t>
  </si>
  <si>
    <t>Рак на черния дроб – първичен и метастатичен.</t>
  </si>
  <si>
    <t>Холелитиаза. Холецистити и холангити</t>
  </si>
  <si>
    <t>Функционални изследвания на панкреаса</t>
  </si>
  <si>
    <t>Остри панкреатити</t>
  </si>
  <si>
    <t>Хронични панкреатити</t>
  </si>
  <si>
    <t>Рак на панкреаса . Преканцерози</t>
  </si>
  <si>
    <r>
      <t xml:space="preserve">Клинична специалност </t>
    </r>
    <r>
      <rPr>
        <b/>
        <sz val="11"/>
        <color indexed="8"/>
        <rFont val="Times New Roman"/>
        <family val="1"/>
      </rPr>
      <t>Кардиология</t>
    </r>
  </si>
  <si>
    <t>Анатомия    на  сърдечно-съдовата  система</t>
  </si>
  <si>
    <t>Физиология  на  сърдечно-съдовата  система</t>
  </si>
  <si>
    <t>Епидемиология  на  сърдечно-съдовите  заболявания</t>
  </si>
  <si>
    <t>Първичната и вторичната профилактика на сърдечно-съдовите заболявания</t>
  </si>
  <si>
    <t>Патогенеза на атеросклерозата</t>
  </si>
  <si>
    <r>
      <t xml:space="preserve">Клинична специалност </t>
    </r>
    <r>
      <rPr>
        <b/>
        <sz val="11"/>
        <color indexed="8"/>
        <rFont val="Times New Roman"/>
        <family val="1"/>
      </rPr>
      <t>Очни болести</t>
    </r>
  </si>
  <si>
    <t>Модул I</t>
  </si>
  <si>
    <t>Модул II</t>
  </si>
  <si>
    <t>Модул III</t>
  </si>
  <si>
    <t>Модул V</t>
  </si>
  <si>
    <t>Модул VI</t>
  </si>
  <si>
    <t>Модул VII</t>
  </si>
  <si>
    <t>Модул VIII</t>
  </si>
  <si>
    <t>ОРиИЛ при манипулации и операции ортопедия и травматология</t>
  </si>
  <si>
    <t>ОРиИЛ при манипулации и операции при травматизъм</t>
  </si>
  <si>
    <t>ОРиИЛ при манипулации и операции в психиатрията</t>
  </si>
  <si>
    <t>III година</t>
  </si>
  <si>
    <t>Реанимация и интензивно лечение</t>
  </si>
  <si>
    <t>Шок: определение, класификация, патофизиология, лечение</t>
  </si>
  <si>
    <t>Терминални състояния, клинична смърт</t>
  </si>
  <si>
    <t>Вземане и съхраняване на органи за трансплантация:медико-правни и технологични аспекти</t>
  </si>
  <si>
    <t>Транспорт на болните в критично състояние</t>
  </si>
  <si>
    <t>Технически средства и основни методи за лечение на острата кръвозагуба</t>
  </si>
  <si>
    <t>Циркулаторен мониторинг</t>
  </si>
  <si>
    <t>Актуално лечение на физиологично значимите нарушения в хомеостазата.</t>
  </si>
  <si>
    <t>Съвременни концепции на интензивното лечение:нормативна база,документация, материална и ресурсна осигуреност</t>
  </si>
  <si>
    <t>Критерии за прием на болните в интензивните структури. Общи принципи на работа в интензивните звена</t>
  </si>
  <si>
    <t>Инфекциозни усложнения , вътреболнични инфекции , суперинфекции: методи за профилактика и лечение</t>
  </si>
  <si>
    <t>Работна проба при диагностиката на ССЗ</t>
  </si>
  <si>
    <t>Ехокардиография при диагностиката на ССЗ</t>
  </si>
  <si>
    <t>Електрофизиологично изследване на сърцето</t>
  </si>
  <si>
    <t>Сърдечна катетеризация</t>
  </si>
  <si>
    <t>Патофизиология  на  хемостазата</t>
  </si>
  <si>
    <t>Остра сърдечна недостатъчност</t>
  </si>
  <si>
    <t>Хронична сърдечна недостатъчност</t>
  </si>
  <si>
    <t>Ревматизъм и ревмокардит.</t>
  </si>
  <si>
    <t>Митрална стеноза</t>
  </si>
  <si>
    <t>Митрална инсуфициенция</t>
  </si>
  <si>
    <t>Аортна стеноза</t>
  </si>
  <si>
    <t>Аортна инсуфициенция</t>
  </si>
  <si>
    <t xml:space="preserve">Трикуспидална стеноза </t>
  </si>
  <si>
    <t>Трикуспидална инсуфициенция</t>
  </si>
  <si>
    <t>Кардиохирургия - клапни протези, коронарна реваскуларизация.</t>
  </si>
  <si>
    <t xml:space="preserve">Клапни балонни дилатации при клапни стенози на сърцето.                                                                                                                   </t>
  </si>
  <si>
    <t>Проблеми на оперирано сърце. Диспансерен контрол</t>
  </si>
  <si>
    <t>ІI година</t>
  </si>
  <si>
    <t>Вродени сърдечни малформации. АSD.</t>
  </si>
  <si>
    <t>Вродени сърдечни малформации. VSD.</t>
  </si>
  <si>
    <t>Вродени сърдечни малформации. Тетралогия на Fallot.</t>
  </si>
  <si>
    <t>Вродени сърдечни малформации. Аномалия на Еbstein.</t>
  </si>
  <si>
    <t>Вродени сърдечни малформации. Отворен Ductus Arteriosus Botalli</t>
  </si>
  <si>
    <t>Вродени сърдечни малформации. Коарктация на аортата.</t>
  </si>
  <si>
    <t>Вродени сърдечни малформации. Синдром на Eisenmenger</t>
  </si>
  <si>
    <t>Заболявания на миокарда. Миокардити.</t>
  </si>
  <si>
    <t>Заболявания на перикарда.Остър перикардит</t>
  </si>
  <si>
    <t>Заболявания на перикарда. Ексудативен перикардит.</t>
  </si>
  <si>
    <t>Заболявания на перикарда. Констриктивен перикардит.</t>
  </si>
  <si>
    <t>Тумори на сърцето и перикарда.</t>
  </si>
  <si>
    <t>ІII година</t>
  </si>
  <si>
    <t>Антибрадикардна кардиостимулация.</t>
  </si>
  <si>
    <t>Внезапна сърдечна смърт.</t>
  </si>
  <si>
    <t>Кардио-пулмонална ресусцитация.</t>
  </si>
  <si>
    <t>Артериална хипертония – есенциална.</t>
  </si>
  <si>
    <t>Артериална хипертония – симптоматична.</t>
  </si>
  <si>
    <t>Артериална хипертония - алгоритъм на поведение.</t>
  </si>
  <si>
    <t>Дислипидемии.</t>
  </si>
  <si>
    <t>Дислипидемии – лечение.</t>
  </si>
  <si>
    <t>Атеросклероза- патогенеза.</t>
  </si>
  <si>
    <t>Атеросклероза - клинични форми.</t>
  </si>
  <si>
    <t>ИБС: класификация, епидемиология, рискови фактори.</t>
  </si>
  <si>
    <t>ИБС. Стабилна стенокардия.</t>
  </si>
  <si>
    <t>Вазоспастична ангина пекторис. Микроваскуларна ангина.</t>
  </si>
  <si>
    <t xml:space="preserve">ОКС. Нестабилна стенокардия.    </t>
  </si>
  <si>
    <t>ОКС.   Остър   миокарден   инфаркт   без   ST    eлевация.</t>
  </si>
  <si>
    <t>ОКС.   Остър   миокарден   инфаркт  с   ST    eлевация.</t>
  </si>
  <si>
    <t>ОКС.   Остър   миокарден   инфаркт   без   ST    eлевация – лечение.</t>
  </si>
  <si>
    <t>ОКС.   Остър   миокарден   инфаркт  с   ST   eлевацият – лечение.</t>
  </si>
  <si>
    <t>ОМИ. Усложнения и тяхното лечение.</t>
  </si>
  <si>
    <t>Тромболитична  терапия  при STEMI.</t>
  </si>
  <si>
    <t>PCI  - показания, рискове, резултати.</t>
  </si>
  <si>
    <t>Оперативно лечение на коронарната болест на сърцето.</t>
  </si>
  <si>
    <t>Рехабилитация след ОМИ.</t>
  </si>
  <si>
    <t>Профилактика на атеросклерозата - първична и вторична.</t>
  </si>
  <si>
    <t>Инфекциозен  ендокардит</t>
  </si>
  <si>
    <t>Пулмонална артериална хипертония</t>
  </si>
  <si>
    <t>Оценка на ефективността на проведените подобрения за ограничаване на риска при експозиция на химични агенти.</t>
  </si>
  <si>
    <t>Стратегия и методология за откриване на източници на химични агенти в работна среда. Методи за анализ на химични агенти: спектро-метрични, хроматографски, атомно-абсорбционни, експресни и други.</t>
  </si>
  <si>
    <t>Оценка на експозицията. Подходи, средства и начини за привеждане на химични фактори на работната среда в съответствие с изискванията. Стратегия за определяне ефективността на превантивните мерки.</t>
  </si>
  <si>
    <t>Биологични агенти в работната среда – класификация, характеристика.</t>
  </si>
  <si>
    <t xml:space="preserve">Коремна хирургия  </t>
  </si>
  <si>
    <t xml:space="preserve">Ортопедия и травматология </t>
  </si>
  <si>
    <t xml:space="preserve">Гръдна и сърдечна хирургия </t>
  </si>
  <si>
    <t xml:space="preserve">Съдова хирургия </t>
  </si>
  <si>
    <t>Гинекология</t>
  </si>
  <si>
    <t xml:space="preserve">Детска хирургия </t>
  </si>
  <si>
    <t xml:space="preserve">УНГ </t>
  </si>
  <si>
    <t>Офталмология</t>
  </si>
  <si>
    <t xml:space="preserve">Лицево-челюстна и стоматологична хирургия </t>
  </si>
  <si>
    <t xml:space="preserve">Пластична и микрохирургия </t>
  </si>
  <si>
    <t xml:space="preserve">Ендокринна хирургия </t>
  </si>
  <si>
    <t>Амбулаторна хирургия</t>
  </si>
  <si>
    <t>План-справка по чл. 6, т. 1 от Договор РД 12-47/01.04.2015</t>
  </si>
  <si>
    <t>Видове анестезии</t>
  </si>
  <si>
    <t>Операционни маси и допълнения, улесняващи настаняването на пациента</t>
  </si>
  <si>
    <t>Осветление при операция.</t>
  </si>
  <si>
    <t>Електронож.</t>
  </si>
  <si>
    <t>Ултразвуков скалпел.</t>
  </si>
  <si>
    <t>Лазер.</t>
  </si>
  <si>
    <t>Видеоколона.</t>
  </si>
  <si>
    <t>Микроскоп.</t>
  </si>
  <si>
    <t>Артроскоп.</t>
  </si>
  <si>
    <t xml:space="preserve">   Анестезия в особени случаи – при спешност и амбулаторни условия</t>
  </si>
  <si>
    <t>І МОДУЛ - Устройство,хигиена и организация на работата в опер.блок</t>
  </si>
  <si>
    <t>ІІ МОДУЛ - Операционната сестра - законова рамка на длъжността и специфични дейности</t>
  </si>
  <si>
    <t>ІІІ МОДУЛ - Хирургични технологии</t>
  </si>
  <si>
    <t>ІV МОДУЛ - Анестезиология</t>
  </si>
  <si>
    <t>V. МОДУЛ - Хирургични техники</t>
  </si>
  <si>
    <t>Миене на ръце</t>
  </si>
  <si>
    <t>Обличане на хирургично облекло</t>
  </si>
  <si>
    <t>Подготовка на хирургически набори и сетове</t>
  </si>
  <si>
    <t>Ортопедични имплантанти и помощни материали</t>
  </si>
  <si>
    <t>Имплантанти в интервенционалната радиология</t>
  </si>
  <si>
    <t>Принципи на лечение на пулмоналната артериална хипертония</t>
  </si>
  <si>
    <t xml:space="preserve">Остро   белодробно   сърце.   </t>
  </si>
  <si>
    <t>Хронично белодробно сърце.</t>
  </si>
  <si>
    <t>Белодробен тромбоемболизъм.</t>
  </si>
  <si>
    <t>Патофизиология  на  хемостазата.</t>
  </si>
  <si>
    <t>Лечение с антикоагуланти. НОАК.</t>
  </si>
  <si>
    <t>Болести на аортата.</t>
  </si>
  <si>
    <t>Артериална хипертония и бременност.</t>
  </si>
  <si>
    <t>ИБС и бременност.</t>
  </si>
  <si>
    <t>Придобити клапни пороци и бременност.</t>
  </si>
  <si>
    <t>Антиаритмична терапия и бременност.</t>
  </si>
  <si>
    <t>Сърдечна недостатъчност и бременност.</t>
  </si>
  <si>
    <t>Методи за изследване на периферната хемодинамика.</t>
  </si>
  <si>
    <t>Интензивни  грижи  при  сърдечно-съдови  заболявания.</t>
  </si>
  <si>
    <t xml:space="preserve">Заболявания на артериите и вените.     </t>
  </si>
  <si>
    <t>Биохимични сърдечни маркери.</t>
  </si>
  <si>
    <t>Диабет,  метаболитен  синдром  и  сърдечно-съдови  заболявания.</t>
  </si>
  <si>
    <t>Оценка на сърдечно-съдовия риск при несърдечни операции.</t>
  </si>
  <si>
    <t>Оценка на сърдечно-съдовия риск при сърдечни операции.</t>
  </si>
  <si>
    <t>Основи на ЕхоКГ.</t>
  </si>
  <si>
    <t>ЕХоКГ- ка оценка на ЛК и ДК функция</t>
  </si>
  <si>
    <t>ЕХоКГ- ка оценка на клапни лезии</t>
  </si>
  <si>
    <t>Трудово-лекарска експертиза</t>
  </si>
  <si>
    <t>Модул I : Кинезитерапия</t>
  </si>
  <si>
    <t>Модул II : Терапия с преформирани физикални фактори</t>
  </si>
  <si>
    <t xml:space="preserve">Дислиппротеинемии -  фенотипизиране на дислипопротеинемиите. Апопротеини. </t>
  </si>
  <si>
    <t>Рискови фактори за атерогенеза и ИБС. Прекисно окисление на мастн. киселини - малонов диалдехид</t>
  </si>
  <si>
    <t>Хормони в кръвта и урината - хипофизни хормони - ЛХ, ФСХ, пролактин, ТСХ, СТХ.</t>
  </si>
  <si>
    <t xml:space="preserve">Хормони на щитовидната жлеза- тироксин и трийодтиронин,антитироидни антитела,тиреоглобулин </t>
  </si>
  <si>
    <t>Стероидни хормони - надбъбречни и полови.Други хормони - инсулин, гастрин.</t>
  </si>
  <si>
    <t>Натриуретични пептиди</t>
  </si>
  <si>
    <t>Лабораторна диагноза на чернодробни и жлъчни заболявания</t>
  </si>
  <si>
    <t>Лабораторна диагноза на бъбречните заболявания</t>
  </si>
  <si>
    <t>ІІI година</t>
  </si>
  <si>
    <t>Лабораторна диагноза на метаболитния синдром.</t>
  </si>
  <si>
    <t>Лабораторни показатели на болести на съединителната тъкан</t>
  </si>
  <si>
    <t xml:space="preserve">Маркери за оценка на остеопороза и костен метаболизъм. </t>
  </si>
  <si>
    <t>Туморни маркери. Методи за определяне. Клинично значение.</t>
  </si>
  <si>
    <t xml:space="preserve">Терапевтично лекарствено мониториране. </t>
  </si>
  <si>
    <t>Разградни продукти на хемоглобина - билирубин в кръвната плазма</t>
  </si>
  <si>
    <t xml:space="preserve">Предшественици на хемоглобина - порфирини. </t>
  </si>
  <si>
    <t>ДНК-анализ. Принцип. Полимеразна верижна реакция. Приложение в лабораторната диагностика</t>
  </si>
  <si>
    <t>Кръвотворене. Кръвотворни тъкани и органи. Регулация</t>
  </si>
  <si>
    <t>Хемоглобин. Хемоглобинови типове. Методи за определяне. Хемоглобинопатии</t>
  </si>
  <si>
    <t xml:space="preserve">Броене на формените елементи на кръвта – методи и апарати. </t>
  </si>
  <si>
    <t xml:space="preserve">Хематокрит. Цитометрични математически показатели на еритроцитите </t>
  </si>
  <si>
    <t>Нормална и патологична морфология на клетките от периферната кръв. ДКК. Кръвна натривка.</t>
  </si>
  <si>
    <t xml:space="preserve">Нормална и патологична морфология на клетките от костния мозък. Миелограма. </t>
  </si>
  <si>
    <t xml:space="preserve">Осмотична резистентност на еритроцитите. </t>
  </si>
  <si>
    <t>ЛЕ-феномен</t>
  </si>
  <si>
    <t xml:space="preserve">Хематологични изследвания при малария и Кала-азар. </t>
  </si>
  <si>
    <t>Цитохимични изследвания в хематологията.</t>
  </si>
  <si>
    <t xml:space="preserve">Флоуцитометрия и типизиране на левкоцитите. </t>
  </si>
  <si>
    <t xml:space="preserve">СУЕ. </t>
  </si>
  <si>
    <t>Клинично-лабораторна диагноза на анемии - желязонедоимъчна, мегалобластни и др.</t>
  </si>
  <si>
    <t>Хемоглобинопатии. Таласемични синдроми</t>
  </si>
  <si>
    <t>Онкохематологични заболявания -Остри /бластни/ левкемии. Хронични левкемии - CML; CLL</t>
  </si>
  <si>
    <t>Лимфоми. Плазмоцитом - морфологична и лабораторна диагноза</t>
  </si>
  <si>
    <t>Левкемоидни реакции. Инфекциозна мононуклеоза, агранулоцитоза, токсодегенеративни промени и др.</t>
  </si>
  <si>
    <t xml:space="preserve">Кръвосъсирване и фибринолиза - обща схема. Методи на изследване </t>
  </si>
  <si>
    <t xml:space="preserve">Пресяващи коагулационни тестове-време на кървене, РТ, аРТТ, тромбиново време. </t>
  </si>
  <si>
    <t>Индивидуални фактори на кръвосъсирването и фибринолизата.</t>
  </si>
  <si>
    <t xml:space="preserve">Естествени инхибитори на кръвосъсирването и фибринолизата </t>
  </si>
  <si>
    <t xml:space="preserve">Фибринолитични продукти – ФДП, д-димер и др. </t>
  </si>
  <si>
    <t xml:space="preserve">Хеморагична диатеза и тромбофилия.  ДИК-синдром. </t>
  </si>
  <si>
    <t xml:space="preserve">Методи за лабораторен контрол на антитромботичната терапия. </t>
  </si>
  <si>
    <t xml:space="preserve">Уринообразуване. </t>
  </si>
  <si>
    <t>Общи свойства на урината: количество, реакция, цвят,специфично тегло, осмоларитет</t>
  </si>
  <si>
    <t xml:space="preserve">Белтък в урината. Методи Видове протеинурии </t>
  </si>
  <si>
    <t>Микроалбуминурия.</t>
  </si>
  <si>
    <t>Глюкоза в урината. Кетонни съединения в урината</t>
  </si>
  <si>
    <t>Жлъчни пигменти в урината - билирубин и уробилиноген</t>
  </si>
  <si>
    <t xml:space="preserve">Кръв в урината - хематурия и хемоглобинурия. </t>
  </si>
  <si>
    <t>Небелтъчни азотсъдържащи съединения в урината.</t>
  </si>
  <si>
    <t xml:space="preserve">Електролити в урината - натрий, калий, фосфор, калций, хлориди, </t>
  </si>
  <si>
    <t xml:space="preserve">Химични методи за откриване на бактериурия. </t>
  </si>
  <si>
    <t>Цитологично изследване на урина- уринен седимент</t>
  </si>
  <si>
    <t>Проби за бременност.</t>
  </si>
  <si>
    <t xml:space="preserve">Гръбначно-мозъчна течност- химично и цитологично изследване  </t>
  </si>
  <si>
    <t xml:space="preserve">Ексудати и трансудати-химични и цитологични методи за изследване и разграничаване.  </t>
  </si>
  <si>
    <t>Общо</t>
  </si>
  <si>
    <t>I. Аналитична химия, аналитични принципи и техники - 5 месеца</t>
  </si>
  <si>
    <t>Методи за определяне на ензимна активност и субстрати</t>
  </si>
  <si>
    <t>Вода и електролити в плазмата. Натрий. Калий. Калций.</t>
  </si>
  <si>
    <t>Вода и електролити в плазмата. Магнезий. Хлориди. Неорг. фосфат.</t>
  </si>
  <si>
    <t>Киселинно-алкална обмяна и кръвногазов анализ. Методи за определяне. Ацидози и алкалози.</t>
  </si>
  <si>
    <t>Клинично – лабораторна диагностика на захарен диабет – тип I и тип II. Кетогенеза.</t>
  </si>
  <si>
    <t>Гликирани белтъци.</t>
  </si>
  <si>
    <t>Организация , оборудване и методи на интензивното лечение и реанимацията</t>
  </si>
  <si>
    <t>Модул V. Оценка на здравното състояниеи експертиза на работоспособността - 36 часа Срок на обучение по V модул – 3 месеца</t>
  </si>
  <si>
    <t xml:space="preserve">Оценка на здравното състояние на базата на предварителните медицински прегледи  (оценка на пригодността за конкретен вид работа) и на периодичните прегледи. </t>
  </si>
  <si>
    <t>Анализ на заболяемостта с временна неработоспособност (ЗВН),  моментната болестност (МБ).</t>
  </si>
  <si>
    <t>Профилактични медицински прегледи на работещите – цели, организация, екипи, интерпретация на резултатите.</t>
  </si>
  <si>
    <t>Установяване на връзка с параметрите на условията на труд. </t>
  </si>
  <si>
    <t>Мониторинг на показателите за здравното състояние във връзка с идентифицираните опасности и рискове.</t>
  </si>
  <si>
    <t>Модул VI. Професионални болести – 24 ч. Срок на обучение по модул VI – 2 месеца</t>
  </si>
  <si>
    <t>Професионални отравяния с метали и съединенията им (олово, живак, кадмий, манган, хром, цинк, никел и др.).</t>
  </si>
  <si>
    <t xml:space="preserve">Професионални отравяния с дразнещи газове – халогеноводородни; серни и азотни оксиди. Отравяне с въглероден оксид и въглероден диоксид. </t>
  </si>
  <si>
    <t xml:space="preserve">Професионални отравяния  с органични разтворители: алкохоли, кетони, бензен, нитро- и аминопроизводни на бензена, хлорирани въглеводороди, серовъглерод.   </t>
  </si>
  <si>
    <t>Професионални отравяния с нефт, нефтопродукти и бензин.  </t>
  </si>
  <si>
    <t>Професионални отравяния с пестициди ( ХОС, ФОС, карбамати, дитиокарбамати ).</t>
  </si>
  <si>
    <t xml:space="preserve">Професионални увреждания от синтетични смоли, пластмаси, каучуци и влакна (винилхлорид, етилен, стирол, акрилонитрил, фенол, формалдехид, метилметакрилат ). </t>
  </si>
  <si>
    <t xml:space="preserve">Професионални злокачествени заболявания от химични агенти. Експертиза на професионалните отравяния. </t>
  </si>
  <si>
    <t>Пневмокониози. Определение, класификация, диагностика, профилактика, лечение и експертиза.</t>
  </si>
  <si>
    <t>Силикоза, силикатоза, азбестоза.</t>
  </si>
  <si>
    <t>Неспецифични професионални белодробни болести: хроничен професионален бронхит, професионална бронхиална астма и хиперсензитивен пневмонит.</t>
  </si>
  <si>
    <t>Професионални белодробни неоплазми.  </t>
  </si>
  <si>
    <t>Вибрационна болест – определение, класификация, застрашени професии. Вибрационна болест от локално въздействие и общовибрационно въздействие. Лечение и експертиза.</t>
  </si>
  <si>
    <t>Професионални болести на периферната нервна система: професионални радикулопатии и полиневропатии; токсични и вегетативни полиневропатии; професионални тунелни невропатии – етиология, клинични прояви, диагностика, критерии за професионална обусловеност, прогноза, експертиза.</t>
  </si>
  <si>
    <t>Професионални увреждания на ЦНС. Професионални болести на МСС.</t>
  </si>
  <si>
    <t>Професионални увреждания на слуховия и вестибуларния апарат. </t>
  </si>
  <si>
    <t>Професионални увреждания на зрителния анализатор </t>
  </si>
  <si>
    <t>Диагностика, критерии за доказване на професионалните дерматози и експертиза.</t>
  </si>
  <si>
    <t xml:space="preserve">Оценка на риска на работното място; основни принципи, същност и значение, участници. Подходи за оценка на риска на работното място. </t>
  </si>
  <si>
    <t>Идентифициране на опасностите и рисковете за ЗБР. Субективна оценка на условията на труд (перцепция на риска) и на здравословното състояние на работещите.</t>
  </si>
  <si>
    <t xml:space="preserve">Роля и място на измерванията на параметрите на работната среда. Определяне на елементите на риска и характеризиране на риска. Списък на опасностите и на приоритизираните рискове. </t>
  </si>
  <si>
    <t>Предложения на мерки за отстраняване или за намаляване на риска. </t>
  </si>
  <si>
    <t xml:space="preserve">Документиране на процедурата за оценка на работното място и на риска. Комуникация на риска. </t>
  </si>
  <si>
    <t>Програма на фирмата по осигуряване на здравословни и безопасни условия на труд – формиране на целите и фирмената стратегия за ЗБР. Оценка на ефективността от приложените мерки за намаляване на риска.</t>
  </si>
  <si>
    <t>Характеристика на трудовомедицинските проблеми в основни отрасли: добивна промишленост - рудодобив и въгледобив; енергетика.</t>
  </si>
  <si>
    <t>Металургия и машиностроене. </t>
  </si>
  <si>
    <t>Строителство и производство на строителни материали. </t>
  </si>
  <si>
    <t>Дърводобив и дървопреработване. </t>
  </si>
  <si>
    <t>Химическа и фармацевтична промишленост. </t>
  </si>
  <si>
    <t>Хранително-вкусова промишленост. </t>
  </si>
  <si>
    <t>Текстилна промишленост. </t>
  </si>
  <si>
    <t>Селско стопанство. </t>
  </si>
  <si>
    <t>Транспорт. </t>
  </si>
  <si>
    <t>Обществена администрация и услуги, здравеопазване, образование.</t>
  </si>
  <si>
    <t>Модул VIII. Промоция на здравето на работното място (ПЗРМ) - 36ч. Срок на обучение по VIII модул - 3 месеца</t>
  </si>
  <si>
    <t>Обща характеристика на методологията. Същност, предмет и основни задачи на промоцията на здравето. ПЗРМ – дефиниция, място в реформата на националната система за осигуряване на здраве и безопасност при работа (НСОЗБР).</t>
  </si>
  <si>
    <t>Анализ на проблемите и нуждите, оценка на потребностите и изискванията.</t>
  </si>
  <si>
    <t>Планиране в ПЗРМ.  </t>
  </si>
  <si>
    <t>Мониторинг и оценяване на ефективността на програми.  </t>
  </si>
  <si>
    <t>Социален маркетинг в ПЗРМ.  </t>
  </si>
  <si>
    <t>Европейски модел на добра практика по ПЗРМ. Фирмени модели на добра практика</t>
  </si>
  <si>
    <t>Социална подкрепа и социална мрежа.  </t>
  </si>
  <si>
    <t>Организационно развитие – групи за промоция на здравето (ГПЗ). SWOT анализ и други подходи. Взаимопомощ – групи за взаимопомощ.</t>
  </si>
  <si>
    <t xml:space="preserve">Образование и обучение. Приложение и ползване на информационни технологии. Индивидуално консултиране. </t>
  </si>
  <si>
    <t xml:space="preserve">ПЗРМ в общия комплекс от дейности по фирменото управление на производството, качеството, здравето и околната среда. </t>
  </si>
  <si>
    <t xml:space="preserve">Технически средства и основни методи за лечение на неврологичните нарушения </t>
  </si>
  <si>
    <t>Технически средства и основни методи за лечение на респираторните нарушение</t>
  </si>
  <si>
    <t>Технически средства и основни методи за лечение на основните циркулаторни нарушения</t>
  </si>
  <si>
    <t>Технически средства и основни методи за лечение на бъбречна недостатъчност</t>
  </si>
  <si>
    <t>Технически средства и основни методи за лечение на стомашно-чревните и чернодробни разтройства</t>
  </si>
  <si>
    <t>Респираторен мониторинг</t>
  </si>
  <si>
    <t>Лабораторен мониторинг</t>
  </si>
  <si>
    <t>Микробиологичен мониторинг</t>
  </si>
  <si>
    <t>Общи грижи за болните в критично състояние</t>
  </si>
  <si>
    <t>Хранене на критично болните</t>
  </si>
  <si>
    <t xml:space="preserve">Медицина на бедствените ситуации  </t>
  </si>
  <si>
    <t>Осигуряване на свободен достъп до централните венозни и артериални съдове. Катеризация на пулмоналната артерия</t>
  </si>
  <si>
    <t>Мозъчна смърт: доказателствени критерии</t>
  </si>
  <si>
    <t>IV година</t>
  </si>
  <si>
    <t>Интензивно лечение</t>
  </si>
  <si>
    <t>Интензивно лечение при болни с бъбречни нарушения</t>
  </si>
  <si>
    <t>Интензивно лечение при болни с ендокринни отклонения</t>
  </si>
  <si>
    <t>Интензивно лечение при интоксикация</t>
  </si>
  <si>
    <t>Интензивно лечение при АГ – заболявания</t>
  </si>
  <si>
    <t>Интензивно лечение при хирургични болни</t>
  </si>
  <si>
    <t>Интензивно лечение в детската възраст</t>
  </si>
  <si>
    <t>Интензивно лечение при болни с неврологични нарушения</t>
  </si>
  <si>
    <t>Медико-етични и деонтологични аспекти на специалността</t>
  </si>
  <si>
    <t>Гастроентерология</t>
  </si>
  <si>
    <t>Ендокринология и болести на обмяната</t>
  </si>
  <si>
    <t>Ревматология</t>
  </si>
  <si>
    <t>V година</t>
  </si>
  <si>
    <t>Двигателна дейност</t>
  </si>
  <si>
    <r>
      <t xml:space="preserve">Клинична специалност </t>
    </r>
    <r>
      <rPr>
        <b/>
        <sz val="11"/>
        <color indexed="8"/>
        <rFont val="Times New Roman"/>
        <family val="1"/>
      </rPr>
      <t>Клинична лаборатория</t>
    </r>
  </si>
  <si>
    <t>първи месец</t>
  </si>
  <si>
    <t>1-ва седм.</t>
  </si>
  <si>
    <t>Рефлекси,сетивност,болка</t>
  </si>
  <si>
    <t>Координация на движенията.Малък мозък.</t>
  </si>
  <si>
    <t>Походка, синкинезии ,говор и техните разстройства.</t>
  </si>
  <si>
    <t>Краниални нерви</t>
  </si>
  <si>
    <t>Обща неврология - II част</t>
  </si>
  <si>
    <t>Висши корови функции, когнитивни функции и техните разстройства</t>
  </si>
  <si>
    <t>Ретикуларна формация и лимбична система.Нарушения на съзнанието.</t>
  </si>
  <si>
    <t>Анатомофизиология на мозъчното кръвообращение.Автономна нервна система.Симптоми на увреда</t>
  </si>
  <si>
    <t>Диагностични методи в неврологията-неинвазивни и инвазивни.</t>
  </si>
  <si>
    <t>Топична диагностика и синдроми на увреда на нервната система</t>
  </si>
  <si>
    <t>Клинична неврология - I част</t>
  </si>
  <si>
    <t>Заболявания на периферната нервна система</t>
  </si>
  <si>
    <t>Възпалителни и демиелинизиращи заболявания на нервната система</t>
  </si>
  <si>
    <t>Съдови заболявания на нервната система</t>
  </si>
  <si>
    <t>Тумори и травми на нервната система</t>
  </si>
  <si>
    <t>Епилепсия. Главоболие.</t>
  </si>
  <si>
    <t>Клинична неврология - II част</t>
  </si>
  <si>
    <t>Дегенеративни хередитарни и мускулни заболявания на нервната система</t>
  </si>
  <si>
    <t>Заболявания на автономната НС. Увревдания при соматични,ендокринни, професионални заболявания</t>
  </si>
  <si>
    <t>Нарушения в развитието на нервната система</t>
  </si>
  <si>
    <t>Неврохирургия.Тумори и травми на нервната система</t>
  </si>
  <si>
    <t>Факултативно обучение</t>
  </si>
  <si>
    <t>Невропсихология</t>
  </si>
  <si>
    <t>Физиотерапия на неврологичните заболявания</t>
  </si>
  <si>
    <t>Тематични курсове</t>
  </si>
  <si>
    <t>Обща неврология - I част</t>
  </si>
  <si>
    <t xml:space="preserve">Остра тревожност. Ситуативна тревожна реакция. Злоупотреба с дроги и алкохол. </t>
  </si>
  <si>
    <t>Организация на спешната медицинска помощ в Р. България. Национална система за спешна помощ. Нормативни документи касаещи спешната медицинската помощ.</t>
  </si>
  <si>
    <t xml:space="preserve">Медицина на бедствените ситуации – класификация, основни понятия; бедствия и катастрофа, авария, бедствена ситуация, рискови обектии вещества. </t>
  </si>
  <si>
    <t>Основни принципи на оказване на спешната медицинска помощ  при бедствени ситуации, деонтологични и психологични аспекти.</t>
  </si>
  <si>
    <t xml:space="preserve">Принципи на планиране на мердицинското осигуряване при бедтсвени ситуации. </t>
  </si>
  <si>
    <t xml:space="preserve">Медицинско разузнаване. Верига на медицинска помощ. Сортиране (триаж). Евакуция. Транспорт. </t>
  </si>
  <si>
    <t>Медицнска документация. Оборудване, обезпечаване, логистика. Мерки за безопасност на медицинския персонал.</t>
  </si>
  <si>
    <t xml:space="preserve">Съдебно-медицинска експертиза (СМЕ) при криминални травми. </t>
  </si>
  <si>
    <t>СМЕ при огнестрелни наранявания</t>
  </si>
  <si>
    <t>СМЕ при пътно-транспортни проишествия</t>
  </si>
  <si>
    <t>СМЕ при смъртни сличаи.</t>
  </si>
  <si>
    <t>СМЕ при изнсилване</t>
  </si>
  <si>
    <t>Съхраняване на веществени доказателства, касаещи съдебно-медицинските случаи.</t>
  </si>
  <si>
    <t>Хирургични заболявания на стомашно чревния тракт</t>
  </si>
  <si>
    <t>Гнойно септична хирургия</t>
  </si>
  <si>
    <t>Урология</t>
  </si>
  <si>
    <t>Хирургични заболявания на черен дроб, жлъчна система, панкреас и далак; Остър хирургичен корем</t>
  </si>
  <si>
    <t>Етиопатогенеза на венозните и лимфните  заболявания.</t>
  </si>
  <si>
    <t>Остра венозна непроходимост, Хронична венозна недостатъчност</t>
  </si>
  <si>
    <t>Съвременни тенденции в оперативното лечение на съдовите заболявания.</t>
  </si>
  <si>
    <t>Основни съдовохирургични процедури и съдови трансплантати</t>
  </si>
  <si>
    <t>Ендоваскуларна хирургия</t>
  </si>
  <si>
    <t>Постоперативни усложнения след съдово-реконструктивни интервенции.</t>
  </si>
  <si>
    <t>Хибридна зала.Хибридна хирургия</t>
  </si>
  <si>
    <t>Наблюдение, рехабилитация и хигиенно-диетичен режим при съдов болен</t>
  </si>
  <si>
    <t xml:space="preserve">Промоция на доброволно , безвъзмездно кръводаряване </t>
  </si>
  <si>
    <t xml:space="preserve">Организация , планиране и информационно осигуряване </t>
  </si>
  <si>
    <t xml:space="preserve">Организация на кръвопреливането </t>
  </si>
  <si>
    <t>Система за качество в трансфузионната практика</t>
  </si>
  <si>
    <t>Вземане на кръв и кръвни съставки</t>
  </si>
  <si>
    <t xml:space="preserve">Преработка на кръв </t>
  </si>
  <si>
    <t>Съхранение и дистрибуция на кръвни съставки</t>
  </si>
  <si>
    <t>Хемопоеза</t>
  </si>
  <si>
    <t>Общи аспекти на лабораторната практика</t>
  </si>
  <si>
    <t>Специализирани лабораторни изследвания на кръвта</t>
  </si>
  <si>
    <t>Хемостаза</t>
  </si>
  <si>
    <t>Имунохематология</t>
  </si>
  <si>
    <t xml:space="preserve">Лечение с кръвни продукти </t>
  </si>
  <si>
    <t xml:space="preserve">Реакции и усложнения след приложение на кръвни продукти . Алтернативи на трансфузионната терапия </t>
  </si>
  <si>
    <t> Неонатология – 3 ти модул</t>
  </si>
  <si>
    <r>
      <t xml:space="preserve">Клинична специалност </t>
    </r>
    <r>
      <rPr>
        <b/>
        <sz val="11"/>
        <color indexed="8"/>
        <rFont val="Times New Roman"/>
        <family val="1"/>
      </rPr>
      <t>Неонатология</t>
    </r>
  </si>
  <si>
    <t>Лекционен курс</t>
  </si>
  <si>
    <r>
      <t xml:space="preserve">Клинична специалност </t>
    </r>
    <r>
      <rPr>
        <b/>
        <sz val="11"/>
        <color indexed="8"/>
        <rFont val="Times New Roman"/>
        <family val="1"/>
      </rPr>
      <t>Анестезиология и интензивно лечение</t>
    </r>
  </si>
  <si>
    <r>
      <t xml:space="preserve">Клинична специалност </t>
    </r>
    <r>
      <rPr>
        <b/>
        <sz val="11"/>
        <color indexed="8"/>
        <rFont val="Times New Roman"/>
        <family val="1"/>
      </rPr>
      <t>Нервни болести</t>
    </r>
  </si>
  <si>
    <r>
      <t xml:space="preserve">Клинична специалност </t>
    </r>
    <r>
      <rPr>
        <b/>
        <sz val="11"/>
        <color indexed="8"/>
        <rFont val="Times New Roman"/>
        <family val="1"/>
      </rPr>
      <t>Пневмология и фтизиатрия</t>
    </r>
  </si>
  <si>
    <r>
      <t xml:space="preserve">Клинична специалност </t>
    </r>
    <r>
      <rPr>
        <b/>
        <sz val="11"/>
        <color indexed="8"/>
        <rFont val="Times New Roman"/>
        <family val="1"/>
      </rPr>
      <t>Хирургия</t>
    </r>
  </si>
  <si>
    <r>
      <t xml:space="preserve">Клинична специалност </t>
    </r>
    <r>
      <rPr>
        <b/>
        <sz val="11"/>
        <color indexed="8"/>
        <rFont val="Times New Roman"/>
        <family val="1"/>
      </rPr>
      <t>Съдова хирургия</t>
    </r>
  </si>
  <si>
    <r>
      <t xml:space="preserve">Клинична специалност </t>
    </r>
    <r>
      <rPr>
        <b/>
        <sz val="11"/>
        <color indexed="8"/>
        <rFont val="Times New Roman"/>
        <family val="1"/>
      </rPr>
      <t>Трансфузионна хематология</t>
    </r>
  </si>
  <si>
    <t>Микроскопия.Основни принципи на геометричната оптика. Видове микроскопи.</t>
  </si>
  <si>
    <t>Суха химия - принцип, приложение. Автоматични анализатори. Експресни тестове.</t>
  </si>
  <si>
    <t>шести месец</t>
  </si>
  <si>
    <t xml:space="preserve">Предмет и задачи на клиничната лаборатория. Клинично-лабораторни методи - класификация. </t>
  </si>
  <si>
    <t>Калибриране на лабораторните методи. Референтни материали. Класификация.</t>
  </si>
  <si>
    <t>седми месец</t>
  </si>
  <si>
    <t>Аналитична надеждност на клинично-лабораторните методи. Критерии за оценка.</t>
  </si>
  <si>
    <t>Източници на грешки в клиничната лаборатория</t>
  </si>
  <si>
    <t>осми месец</t>
  </si>
  <si>
    <t>Осигуряване качеството на резултатите.Провеждане вътрелабораторен качествен контрол-принципи.</t>
  </si>
  <si>
    <t>Външна оценка на качеството на клинично-лабораторните резултати.</t>
  </si>
  <si>
    <t>Референтни стойности и референтни граници. Източници на вариация. Гранични стойности.</t>
  </si>
  <si>
    <t>девети месец</t>
  </si>
  <si>
    <t>Медицинска и плаузибилитетна оценка на лабораторните показатели и резултати.</t>
  </si>
  <si>
    <t>Лонгитудинална оценка на болестния процес и терапевтичния контрол; критични разлики.</t>
  </si>
  <si>
    <t>Клинично-лабораторни констелации при отделните заболявания.</t>
  </si>
  <si>
    <t>десети месец</t>
  </si>
  <si>
    <t>Статистически методи в клиничната лаборатория.</t>
  </si>
  <si>
    <t xml:space="preserve">Организация и управление на клиничната лаборатория. </t>
  </si>
  <si>
    <t>Работни процедури. Управление на данни. Процедури по качеството. Лабораторна безопасност.</t>
  </si>
  <si>
    <t>единадесети месец</t>
  </si>
  <si>
    <t xml:space="preserve">Организация на клин.-лабораторна дейност в РБ. (Медицински стандарт по клинична лаборатория). </t>
  </si>
  <si>
    <t xml:space="preserve">Диагностична надеждност на клинично-лабораторната информация. </t>
  </si>
  <si>
    <t>Акредитация на клиничните лаборатории. Добра лабораторна практика.</t>
  </si>
  <si>
    <t>дванадесети месец</t>
  </si>
  <si>
    <t xml:space="preserve">Микроелементи. Есенциални -  желязо и ЖСК, мед, цинк, манган, селен. Неесенциални. </t>
  </si>
  <si>
    <t xml:space="preserve">Изследване на въглехидрати. Глюкоза. </t>
  </si>
  <si>
    <t>Фракциониране на плазм. белтъци - протеинограма, диспротеинемии и моноклонални компоненти</t>
  </si>
  <si>
    <t>Сърдечни тропонини и миоглобин. Лабораторна диагноза на миокардния инфаркт</t>
  </si>
  <si>
    <t xml:space="preserve">Ензимна диагностика. Определяне на ензими и изоензими-оптични тестове, колор. кинет методи   </t>
  </si>
  <si>
    <t>АСАТ, изоензими. АЛАТ. ЛДХ, изоензими, алфа-ХБДХ /обща активност на ЛДХ.</t>
  </si>
  <si>
    <t xml:space="preserve">Алкална фосфатаза - обща активност и изоензими, ГГТ, холинестераза, липаза. </t>
  </si>
  <si>
    <t>КК и изоензими, алфа-амилаза, изоензими.Глутаматдехидрогеназа. ЛАП</t>
  </si>
  <si>
    <t>Липиди и липопротеини: холестерол, HDL-хол., LDL-хол., триглицериди. Мастни киселини.</t>
  </si>
  <si>
    <r>
      <t xml:space="preserve">Модул ІІ. Раздел 3. Образна диагностика на сърдечно съдова с-ма. </t>
    </r>
    <r>
      <rPr>
        <sz val="11"/>
        <color indexed="8"/>
        <rFont val="Times New Roman"/>
        <family val="1"/>
      </rPr>
      <t xml:space="preserve">Неинвазивни и инвазивни методи на образна диагностика сърцето и големите съдове. Нормална образна диагностика на сърце. Образна диагностика при придобити пороци на митрална, аортна и трикуспидална клапа. Образна диагостика на заболявания на миокарда, перикарда и аортата. </t>
    </r>
  </si>
  <si>
    <r>
      <t xml:space="preserve">Модул ІІІ. Раздел 4. Гастроинтестинална и чернодробна образна диагностика. </t>
    </r>
    <r>
      <rPr>
        <sz val="11"/>
        <color indexed="8"/>
        <rFont val="Times New Roman"/>
        <family val="1"/>
      </rPr>
      <t xml:space="preserve">Методи на образна диагностика на храносмилателна с-ма. Нормална образна анатомия на фаринкс, хранопровод, стомах тънко, дебело черво, черен дроб, жлъчен мехур. Образна диагностика на заб.на хранопоровода, дивертикули, функционални заб.пептични язви, тумори, варици, корозивни езофагити. Заболявания на стомаха, вродени аномалии, възпалителни, пептична язва, тумори. Заболявания на дванадесетопръстника - вродени, придобити. Болести на тънко и дебело черво. Образна диагностика на заболяванията на черен дроб и жлъчен мехур. </t>
    </r>
  </si>
  <si>
    <r>
      <t xml:space="preserve">Модул ІV. раздел 5. Мускуло-скелетна образна диагностика. </t>
    </r>
    <r>
      <rPr>
        <sz val="11"/>
        <color indexed="8"/>
        <rFont val="Times New Roman"/>
        <family val="1"/>
      </rPr>
      <t xml:space="preserve">Съвременни образни методи за диагностика при изследване на кости, лигаментарен апарат и меки тъкани. Нормална образна диагностика. Основни патологични процеси. Образна диагностика при неспецифични възпалителни заболявания на костите – Остеомиелит. Особени форми. </t>
    </r>
  </si>
  <si>
    <t>в присъствени дни</t>
  </si>
  <si>
    <t>в академични часове</t>
  </si>
  <si>
    <t>I година</t>
  </si>
  <si>
    <t>Физика за анестезиолози</t>
  </si>
  <si>
    <t>Безопасност на работата в операционната зала: пожари, експлозии, технологически изисквания</t>
  </si>
  <si>
    <t>Апаратостроене в анестезиологията</t>
  </si>
  <si>
    <t xml:space="preserve">Анестезни системи  </t>
  </si>
  <si>
    <t>Мониториране на основните жизнени функции</t>
  </si>
  <si>
    <t>Методи за документация, работа с компютър. Статистически методи използвани в анестезиологията</t>
  </si>
  <si>
    <t>Патологоанатомия за нуждите на анестезиологията и интензивното лечение</t>
  </si>
  <si>
    <t>Физиология и патофизиология в анестезиологията и интензивното лечение</t>
  </si>
  <si>
    <t>Биохимия и имунология за нуждите на анестезиологията и интензивното лечение</t>
  </si>
  <si>
    <t>Теории за обща анестезия</t>
  </si>
  <si>
    <t>Теории за болката, методи за обезболяване</t>
  </si>
  <si>
    <t>Теории за нервното и нервно-мускулно провеждане</t>
  </si>
  <si>
    <t>Обща инхалационна анестезия: основни характеристики видове, техники</t>
  </si>
  <si>
    <t>Венозна анестезия: основни характеристики видове,техники</t>
  </si>
  <si>
    <t>Други методи за обща анестезия</t>
  </si>
  <si>
    <t>Методи за локално обезболяване: основни характеристики,техники</t>
  </si>
  <si>
    <t>Комбинирани методи за анестезия</t>
  </si>
  <si>
    <t>Невролептаналгезия</t>
  </si>
  <si>
    <t>Общо учебни часа</t>
  </si>
  <si>
    <t>Специални техники, намиращи място в съвременната анестезия /хипотермия, контролирана хипотензия</t>
  </si>
  <si>
    <t>Техники за осигуряване и поддържане на дихателните пътища по-време на анестезия</t>
  </si>
  <si>
    <t>Фармакология на основните групи лекарствени средства използвани в анестезиологията и интензивното лечение</t>
  </si>
  <si>
    <t>Клинична физиология и патофизиология; Клинична фармакология; Физика за анестезиолози и апарати; Обща анестезиология.</t>
  </si>
  <si>
    <t>II година</t>
  </si>
  <si>
    <t>Обща анестезиология; Специална анестезиология.</t>
  </si>
  <si>
    <t>Подготовка на болен за анестезия и операция</t>
  </si>
  <si>
    <r>
      <t xml:space="preserve">Клинична специалност </t>
    </r>
    <r>
      <rPr>
        <b/>
        <sz val="11"/>
        <color indexed="8"/>
        <rFont val="Times New Roman"/>
        <family val="1"/>
      </rPr>
      <t>Неврохирургия</t>
    </r>
  </si>
  <si>
    <t>I.Невроанатомия и неврофизиология</t>
  </si>
  <si>
    <t>1.Топографска анатомия на череп , гл.моз. , гр.стълб , гр. Моз.</t>
  </si>
  <si>
    <t>2.Анатомия , топографска анатомия , физиология и клин. Синдроми</t>
  </si>
  <si>
    <t>3.Кръвоснабдяване на гл. и гр.моз.С-ми при нарушаване на кръвоснабдяването</t>
  </si>
  <si>
    <t>4.Ликворна с-ма синдроми</t>
  </si>
  <si>
    <t>5.Ендоскопска анатомия на ликворните пространства</t>
  </si>
  <si>
    <t>6.Съдебномедицински аспекти</t>
  </si>
  <si>
    <t>II.Невротравматология - ЧМТ</t>
  </si>
  <si>
    <t>ГМТ</t>
  </si>
  <si>
    <t>Травми на периферни нерви</t>
  </si>
  <si>
    <t>III.Невроонкология</t>
  </si>
  <si>
    <t>1. Супратенториални тумори</t>
  </si>
  <si>
    <t>2. Инфратенториални тумори</t>
  </si>
  <si>
    <t>3. Орбитални , краниоорбитални тумори</t>
  </si>
  <si>
    <t>4. Гръбначно - мозъчни тумори</t>
  </si>
  <si>
    <t>5. Тумори в детска възраст</t>
  </si>
  <si>
    <t>IV.Съдови заболявания на ЦНС</t>
  </si>
  <si>
    <t>Възпалителни заболявания на ЦНС</t>
  </si>
  <si>
    <t>Паразитни заболявания на ЦНС</t>
  </si>
  <si>
    <t>Аномалии в развитието на ЦНС</t>
  </si>
  <si>
    <t>Хирургично лечение на болката</t>
  </si>
  <si>
    <t>Хирургично лечение на дискинезии</t>
  </si>
  <si>
    <t>Стереотаксична и функционална неврохирургия</t>
  </si>
  <si>
    <t>Хирургично лечение на дегеративните заболявания на гр.стълб</t>
  </si>
  <si>
    <t>Невроендоскопия</t>
  </si>
  <si>
    <t>Усложнения при болни с НХ заболявания</t>
  </si>
  <si>
    <t>Въвеждане в анестезия, поддържане на желания стадий, събуждане на болен. Методи за оценка дълбочината на анестезия</t>
  </si>
  <si>
    <t>Мускулна релаксация, методи за възстановяване на нервно- мускулното провеждане.</t>
  </si>
  <si>
    <t>Поддържане на основните функции по-време на анестезия</t>
  </si>
  <si>
    <t>Усложнения на общата анестезия</t>
  </si>
  <si>
    <t>Усложнения на локалните аналгезни техники</t>
  </si>
  <si>
    <t>Обезболяване, реанимация и интензивно лечение (ОРиИЛ) при манипулации и операции на новородени</t>
  </si>
  <si>
    <t>ОРиИЛ при манипулации и операции в гериатрията</t>
  </si>
  <si>
    <t>ОРиИЛ при манипулации и операции при болни с повишен риск</t>
  </si>
  <si>
    <t>ОРиИЛ при манипулации и операции в неврохирургията</t>
  </si>
  <si>
    <t>ОРиИЛ при манипулации и операции лицево-челюстната хирургия и хир.на шията</t>
  </si>
  <si>
    <t>ОРиИЛ при манипулации и операции в стоматологията</t>
  </si>
  <si>
    <t>ОРиИЛ при манипулации и операции  офталмологията</t>
  </si>
  <si>
    <t>ОРиИЛ при манипулации и операции в ОРЛ</t>
  </si>
  <si>
    <t>ОРиИЛ при манипулации и операции в гръдната хирургия и хир. на хранопровода</t>
  </si>
  <si>
    <t>ОРиИЛ при манипулации и операции в сърдечната хирургия</t>
  </si>
  <si>
    <t>ОРиИЛ при манипулации и операции в съдовата хирургия</t>
  </si>
  <si>
    <t>ОРиИЛ при манипулации и операции в коремната хирургия</t>
  </si>
  <si>
    <t>ОРиИЛ при манипулации и операции в жлъчно чернодробната и панкреатична хирургия</t>
  </si>
  <si>
    <t>ОРиИЛ при манипулации и операции в ендокринологията</t>
  </si>
  <si>
    <t>ОРиИЛ при манипулации и операции в урологията</t>
  </si>
  <si>
    <t>ОРиИЛ при манипулации и операции в акушерството и гинекологията</t>
  </si>
  <si>
    <t>ОРиИЛ при манипулации и операции изгаряния и пластична хиругия</t>
  </si>
  <si>
    <t>Ембрионално развитие на уропоетичния тракт: бъбрек, уретер, пикочен мехур, уретра.</t>
  </si>
  <si>
    <t>Ембрионално развитие на мъжката полова система.</t>
  </si>
  <si>
    <t>Вродени аномалии на бъбрека.</t>
  </si>
  <si>
    <t>Вродени аномалии на бъбречното легенче.</t>
  </si>
  <si>
    <t>Вродени аномалии на бъбречните съдове.</t>
  </si>
  <si>
    <t>Вродени аномалии на уретера.</t>
  </si>
  <si>
    <t>Вродени аномалии на уретрата.</t>
  </si>
  <si>
    <t>Вродени аномалии на пикочния мехур.</t>
  </si>
  <si>
    <t>Вродени аномалии на пениса.</t>
  </si>
  <si>
    <t>Вродени аномалии на тестисите, волфовия и мюлеровия канали.</t>
  </si>
  <si>
    <t>Вродени аномалии на надбъбрека.</t>
  </si>
  <si>
    <t>Интерсексуалитет – етиология, диагностика, квалификация, определяне на пола.</t>
  </si>
  <si>
    <t>Хидронефрози – етиология, видове, класификация, лечение.</t>
  </si>
  <si>
    <t>Хидроуретер – причини, патофизиологични механизми, ниво на обструкция, диагностика и лечение.</t>
  </si>
  <si>
    <t>Везикоуретерален рефлукс.</t>
  </si>
  <si>
    <t>Лазерна терапия при кондиломи и карциноми на пениса.</t>
  </si>
  <si>
    <t>Обрязвания на препуциума /ритуални и патологични/.</t>
  </si>
  <si>
    <t>Операции при хипоспадия.</t>
  </si>
  <si>
    <t>Операции при еписпадия.</t>
  </si>
  <si>
    <t>Операции при уретрални фистули.</t>
  </si>
  <si>
    <t>Операции при стриктула на уретрата.</t>
  </si>
  <si>
    <t>Операции при нараняване на пениса и уретрата.</t>
  </si>
  <si>
    <t>Операции при тумори на пениса и уретрата.</t>
  </si>
  <si>
    <t>Операции при индурацио пенис пластика.</t>
  </si>
  <si>
    <t>Операции за удължаване на пениса.Поставяне на пенис протези.</t>
  </si>
  <si>
    <t>Операции при тумори на скротума.</t>
  </si>
  <si>
    <t>Операции при криптохизъм.</t>
  </si>
  <si>
    <t>Операции при карцином на простатната жлеза.</t>
  </si>
  <si>
    <t>Операции при тумори на тестиса.</t>
  </si>
  <si>
    <t>Операции при хидроцеле.</t>
  </si>
  <si>
    <t>Операции при варикоцеле.</t>
  </si>
  <si>
    <t>Операции за сперматоцеле.</t>
  </si>
  <si>
    <t>Операции върху епидидима и дуктус деференс /кистектомия, епидидимектомия, деферентоепидидимо анастомоза/.</t>
  </si>
  <si>
    <t>Операции при мъже.</t>
  </si>
  <si>
    <t>Операции при жени /фалопластика, уретропластика/.</t>
  </si>
  <si>
    <t>Достъпи до уретера.</t>
  </si>
  <si>
    <t>Урeтеротомии.</t>
  </si>
  <si>
    <t>Пластично-реконструктивни операции върху уретера.</t>
  </si>
  <si>
    <t>Уретеролиза и операции при ретроперитониална фиброза.</t>
  </si>
  <si>
    <t>Реимплантации на уретера в пикочния мехур.</t>
  </si>
  <si>
    <t>Уретероилео- и уретеросигмостомии.</t>
  </si>
  <si>
    <t>Кумулация и адаптация. Отдалечени ефекти. </t>
  </si>
  <si>
    <t>Токсикометрични параметри. Гранични стойности във въздуха на работната среда.</t>
  </si>
  <si>
    <t>Комбинирано и комплексно действие на химичните агенти. Съчетани ефекти с други фактори на работната среда.</t>
  </si>
  <si>
    <t>Оперативни намеси в ІІІ период на раждането и ранния следплацентарен период</t>
  </si>
  <si>
    <t>Цезарово сечение</t>
  </si>
  <si>
    <t>Уретерокутанеостомии.</t>
  </si>
  <si>
    <t>Лапароскопски операции върху уретера.</t>
  </si>
  <si>
    <t>Трансуретрална резекция на пикочния мехур.</t>
  </si>
  <si>
    <t>Лазерна терапия при болести на пикочния мехур.</t>
  </si>
  <si>
    <t>Пункция на пикочния мехур /цистофикс/.</t>
  </si>
  <si>
    <t>Супрапубична цистостомия.</t>
  </si>
  <si>
    <t>Дивертикулотомия и девертикулектомия.</t>
  </si>
  <si>
    <t>Операции при склероза на пикочния мехур.</t>
  </si>
  <si>
    <t>Операции при нараняване на пикочния мехур.</t>
  </si>
  <si>
    <t>Операции при везикоуретерален рефлукс.</t>
  </si>
  <si>
    <t>Операции при везиковагинални и везикоректални фистули.</t>
  </si>
  <si>
    <t>Операции при инконтиненция на урината.</t>
  </si>
  <si>
    <t>Резекция на пикочния мехур.</t>
  </si>
  <si>
    <t>Цистектомия /лапароскопска цистектомия/.</t>
  </si>
  <si>
    <t>Деривации на урината – континентни резервоари и ортотопични мехури.</t>
  </si>
  <si>
    <t>Трансвезикална простатектомия.</t>
  </si>
  <si>
    <t>Ретропубична простатектомия.</t>
  </si>
  <si>
    <t>Перинеална простатектомия.</t>
  </si>
  <si>
    <t>Радикална простатектомия с лимфаденектомия.</t>
  </si>
  <si>
    <t>Трансуретрална резекция на простатната жлеза.</t>
  </si>
  <si>
    <t>Трансуретрална аблация на простатната жлеза.</t>
  </si>
  <si>
    <t>Лапароскопска простатектомия.</t>
  </si>
  <si>
    <r>
      <t xml:space="preserve">Клинична специалност </t>
    </r>
    <r>
      <rPr>
        <b/>
        <sz val="11"/>
        <color indexed="8"/>
        <rFont val="Times New Roman"/>
        <family val="1"/>
      </rPr>
      <t xml:space="preserve">Образна диагностика </t>
    </r>
  </si>
  <si>
    <r>
      <rPr>
        <b/>
        <sz val="11"/>
        <color indexed="8"/>
        <rFont val="Times New Roman"/>
        <family val="1"/>
      </rPr>
      <t>Модул І. Раздел 1.Основи на образната диагностика</t>
    </r>
    <r>
      <rPr>
        <sz val="11"/>
        <color indexed="8"/>
        <rFont val="Times New Roman"/>
        <family val="1"/>
      </rPr>
      <t>. Физика, центражна техника .Метод на дигитализация на конвенционални Рьо образи .Методи на инвазивна и неинвазивна образна диагностика. Получаване на образите при КТ и МРТ. Видове контрастни в-ва. Биологично дейстие на Рьо лъчи. Дозиметрия. Основни принципи на лъчезащита - нормативна база. Мениджмънт в образната диагностика.</t>
    </r>
  </si>
  <si>
    <r>
      <t>Модул ІІ. Раздел 2. Образна диагностика на торакса</t>
    </r>
    <r>
      <rPr>
        <sz val="11"/>
        <color indexed="8"/>
        <rFont val="Times New Roman"/>
        <family val="1"/>
      </rPr>
      <t xml:space="preserve">. Основни методи на образна диагностика на торакса. Нормална Рьо анатовмия на бял дроб и медиастинум. Заболявания на ларинкс и трахея. Неспецифични възпал. заболявания на б. дроб. Специфични заб. на б. дроб. Неоплазми на б. дробове. Образна диагностика при бел. Тромбоемболизъм. Колагенози. Професионални заб. на б. дробове. Чужди тела в дих. с-ма. Нарушена бронхиална проходимост. Тумори на медиастинума. </t>
    </r>
  </si>
  <si>
    <r>
      <t xml:space="preserve">Клинична специалност </t>
    </r>
    <r>
      <rPr>
        <b/>
        <sz val="11"/>
        <color indexed="8"/>
        <rFont val="Times New Roman"/>
        <family val="1"/>
      </rPr>
      <t>Анестезиология и интензивни грижи</t>
    </r>
  </si>
  <si>
    <t xml:space="preserve">Венозна анестезия       </t>
  </si>
  <si>
    <t xml:space="preserve">• ортопедия и травматология        </t>
  </si>
  <si>
    <t xml:space="preserve">• гръдна хирургия                 </t>
  </si>
  <si>
    <t xml:space="preserve">Стерилизация и дезинфекция     </t>
  </si>
  <si>
    <t xml:space="preserve">Патологични състояния при деца, изискващи реанимационни грижи    </t>
  </si>
  <si>
    <t xml:space="preserve">Клинична и биологична смърт                                 </t>
  </si>
  <si>
    <t xml:space="preserve">Профилактика на усложненията – декубитуси, тромбоемболии, бронхопневмонии и други.                               </t>
  </si>
  <si>
    <t>Надкамерни тахикардия.</t>
  </si>
  <si>
    <t>Предсърдно мъждене.</t>
  </si>
  <si>
    <t>Предсърдно трептене.</t>
  </si>
  <si>
    <t>AV нодални тахикардии.</t>
  </si>
  <si>
    <t>AV  тахикардии при скрита връзка.</t>
  </si>
  <si>
    <t>WPW синдром. AV тахикардии при  WPW – синдром.</t>
  </si>
  <si>
    <t>Камерни  тахикардии  -  класификация,  електрогенеза,  етиология  и диагностика.</t>
  </si>
  <si>
    <t>Камерни тахикардии - принципи на лечение, медикаментозна терапия.</t>
  </si>
  <si>
    <t>Диференциална диагноза на надкамерни и камерни тахикардии.</t>
  </si>
  <si>
    <t>Антиаритмични медикаментозни средства.</t>
  </si>
  <si>
    <t>Проаритмии. Немедикаментозни методи за лечение на проаритмии.</t>
  </si>
  <si>
    <t>Брадиаритмии.</t>
  </si>
  <si>
    <t>Кардиоелектрошокова терапия.</t>
  </si>
  <si>
    <t>Проводни нарушения - SA, AV - нодални, интракамерни.</t>
  </si>
  <si>
    <r>
      <t xml:space="preserve">Клинична специалност </t>
    </r>
    <r>
      <rPr>
        <b/>
        <sz val="11"/>
        <color indexed="8"/>
        <rFont val="Times New Roman"/>
        <family val="1"/>
      </rPr>
      <t>Физикална и рехабилитационна медицина</t>
    </r>
  </si>
  <si>
    <r>
      <t xml:space="preserve">Клинична специалност </t>
    </r>
    <r>
      <rPr>
        <b/>
        <sz val="11"/>
        <color indexed="8"/>
        <rFont val="Times New Roman"/>
        <family val="1"/>
      </rPr>
      <t xml:space="preserve">Ушно - носно - гърлени болести </t>
    </r>
  </si>
  <si>
    <t>Методи на изследване на фаринкс и тонзили</t>
  </si>
  <si>
    <t>Диагностика на заболяванията на фаринкс и тонзили</t>
  </si>
  <si>
    <t>Лечение на заболяванията на фаринкс и тонзили</t>
  </si>
  <si>
    <t>Анатомия на ларинкс и шия</t>
  </si>
  <si>
    <t>Физиология на ларинкс и шия</t>
  </si>
  <si>
    <t xml:space="preserve">Патофизиология на ларинкс и шия </t>
  </si>
  <si>
    <t>Методи на изследване  ларинкс и шия</t>
  </si>
  <si>
    <t>Диагностика на заболяванията на ларинкс и шия – Част 1</t>
  </si>
  <si>
    <t>Диагностика на заболяванията на ларинкс и шия – Част 2</t>
  </si>
  <si>
    <t>Консервативно лечение на заболяванията на ларинкс и шия  Част 1</t>
  </si>
  <si>
    <t>Консервативно лечение на заболяванията на ларинкс и шия  Част 2</t>
  </si>
  <si>
    <t>Оперативно лечение на заболяванията на ларинкс и шия  Част 1</t>
  </si>
  <si>
    <t>Оперативно лечение на заболяванията на ларинкс и шия  Част 2</t>
  </si>
  <si>
    <t>Анатомия на трахея, бронхи и хранопровод</t>
  </si>
  <si>
    <t>Физиология на трахея, бронхи и хранопровод</t>
  </si>
  <si>
    <t>Патофизиология на трахея, бронхи и хранопровод</t>
  </si>
  <si>
    <t>Методи на изследване на трахея, бронхи и хранопровод</t>
  </si>
  <si>
    <t>Диагностика на заболяванията на трахея, бронхи и хранопровод</t>
  </si>
  <si>
    <t>Лечение на заболяванията на трахея, бронхи и хранопровод</t>
  </si>
  <si>
    <r>
      <t xml:space="preserve">Клинична специалност </t>
    </r>
    <r>
      <rPr>
        <b/>
        <sz val="11"/>
        <color indexed="8"/>
        <rFont val="Times New Roman"/>
        <family val="1"/>
      </rPr>
      <t>Микробиология</t>
    </r>
  </si>
  <si>
    <t>Обща микробиология</t>
  </si>
  <si>
    <t>Антимикробна химиотерапия</t>
  </si>
  <si>
    <t>Инфекция и имунитет</t>
  </si>
  <si>
    <t>Специална микробиология - част I</t>
  </si>
  <si>
    <t>Специална микробиология - част II</t>
  </si>
  <si>
    <t>Клинична микробиология</t>
  </si>
  <si>
    <t xml:space="preserve">Микробиологични аспекти и микробиологична диагностика на пациенти с имунен дефицит </t>
  </si>
  <si>
    <t>Санитарна микробиология</t>
  </si>
  <si>
    <t xml:space="preserve">Паразитология </t>
  </si>
  <si>
    <t xml:space="preserve">Вирусология </t>
  </si>
  <si>
    <t xml:space="preserve">Епидемиология </t>
  </si>
  <si>
    <t xml:space="preserve">Инфекциозни болести </t>
  </si>
  <si>
    <r>
      <t xml:space="preserve">Клинична специалност </t>
    </r>
    <r>
      <rPr>
        <b/>
        <sz val="11"/>
        <color indexed="8"/>
        <rFont val="Times New Roman"/>
        <family val="1"/>
      </rPr>
      <t>Ендокринология и болести на обмяната</t>
    </r>
  </si>
  <si>
    <t>Обща ендокринология</t>
  </si>
  <si>
    <t>Формиране на ендокринните жлези у човека.</t>
  </si>
  <si>
    <t>Анатомия и физиология на ендокринните жлези – устройство на ендокринните жлези</t>
  </si>
  <si>
    <t>Хормонална секреция, видове хормони</t>
  </si>
  <si>
    <t>Генетика на ендокринните заболявания – гени и тяхната експресия, механизъм на поява на генетични заболявания.</t>
  </si>
  <si>
    <r>
      <t xml:space="preserve">Клинична специалност </t>
    </r>
    <r>
      <rPr>
        <b/>
        <sz val="11"/>
        <color indexed="8"/>
        <rFont val="Times New Roman"/>
        <family val="1"/>
      </rPr>
      <t>Кожни и венерически болести</t>
    </r>
  </si>
  <si>
    <t>Обща дерматология - анатомия, физиология, пропедевтика, диагностика, медикаментозна терапия, дерматохирургия, физиолечение</t>
  </si>
  <si>
    <t>Инфекциозни дерматози - етиология, епидемиология, диагностика и терапия</t>
  </si>
  <si>
    <t>Полово предавани болести - етиология, епидемиология, диагностика и терапия</t>
  </si>
  <si>
    <t>Дерматози с обща клинико - морфогична симптоматология - еритемни, дисхромии, хеморагични, еритемо - сквамозни, еритемо - папуло сквамози, папулозни, булозни, асептични пустолози, атрофии, склерози и хипертрофии, целулити, хиподермити, грануломатози</t>
  </si>
  <si>
    <t>Влияние на медикаменти приемани от майката върху плода. Акушерска анестезия и влиянието и върху плода.</t>
  </si>
  <si>
    <t>Клиничен преглед на новороденото: анамнеза и обективно изследване.</t>
  </si>
  <si>
    <t>Адаптационен синдром.</t>
  </si>
  <si>
    <t>Физиологични особености и специфична патология при децата с ниска телесна маса.</t>
  </si>
  <si>
    <t>Ентерално и парентерално хранене.</t>
  </si>
  <si>
    <t>Медицински стандарт по неонатология.</t>
  </si>
  <si>
    <t xml:space="preserve">Неонатология 2-ри модул </t>
  </si>
  <si>
    <t>Физиология и патология на дишането. Контрол</t>
  </si>
  <si>
    <t>Извъналвеоларни газови колекции</t>
  </si>
  <si>
    <t>Хронични белодробни заболявания</t>
  </si>
  <si>
    <t>Апаратна вентирлация при новороденото</t>
  </si>
  <si>
    <t>Критични сърдечни пороци при новороденото</t>
  </si>
  <si>
    <t>Аномалии на дихателната система</t>
  </si>
  <si>
    <t>Хиалинно-мембранна болест</t>
  </si>
  <si>
    <t>Белодробни ателектази, бел. кръвоизлив</t>
  </si>
  <si>
    <t>Първична реанимация на новороденото.</t>
  </si>
  <si>
    <t>Детска хирургия</t>
  </si>
  <si>
    <t>Детска хематология и онкология</t>
  </si>
  <si>
    <t>Детска ревматология</t>
  </si>
  <si>
    <t>Неонатален скрининг</t>
  </si>
  <si>
    <t>Медицинска генетика</t>
  </si>
  <si>
    <t>Детска ендокринология и диабет</t>
  </si>
  <si>
    <t>Педиатрия</t>
  </si>
  <si>
    <t>Детска нефрология</t>
  </si>
  <si>
    <t>Детска гастроентерология</t>
  </si>
  <si>
    <t>Детска кардиология</t>
  </si>
  <si>
    <t>Детска пулмология</t>
  </si>
  <si>
    <t>Неонатология 1-ви модул</t>
  </si>
  <si>
    <t>Късно проследяване на психомоторното развитие</t>
  </si>
  <si>
    <t>Неонатология – 4 ти модул</t>
  </si>
  <si>
    <t>Имунология в неонаталния период</t>
  </si>
  <si>
    <t>Инфекциозна патология в неонаталния период</t>
  </si>
  <si>
    <t>Електролитни и метаболитни проблеми</t>
  </si>
  <si>
    <t>Хематологични проблеми у новороденото</t>
  </si>
  <si>
    <t>Хипербилирубинемия у новороденото</t>
  </si>
  <si>
    <t xml:space="preserve">Социална педиатрия, Хранене, профилактика </t>
  </si>
  <si>
    <t>Очни болести</t>
  </si>
  <si>
    <t>УНГ болести</t>
  </si>
  <si>
    <t>Клинична лаборатория</t>
  </si>
  <si>
    <t>Кожни болести</t>
  </si>
  <si>
    <t>Инфекциозни болести</t>
  </si>
  <si>
    <t>Ендокринология – диабет и обмяна на веществата</t>
  </si>
  <si>
    <t>Неонатология</t>
  </si>
  <si>
    <t>Специализиран курс</t>
  </si>
  <si>
    <t xml:space="preserve">План-справка по чл. 6, т. 1 от Договор </t>
  </si>
  <si>
    <t>Анатомия и физиология на ССС</t>
  </si>
  <si>
    <t>Изследване на съдово болен</t>
  </si>
  <si>
    <t>Етиопатогенеза на съдовите заболявания</t>
  </si>
  <si>
    <t>Принципи на диагностика на съдовите заболявания</t>
  </si>
  <si>
    <t>Основни принципи на лечение на съдовите заболявания</t>
  </si>
  <si>
    <t>Консервативно медикаментозно лечение на съдовите заболявания</t>
  </si>
  <si>
    <t>Оперативни методи за лечение на съдовите заболявания</t>
  </si>
  <si>
    <t xml:space="preserve">Етиопатогенеза на артериалните заболявания </t>
  </si>
  <si>
    <t>Атеросклероза</t>
  </si>
  <si>
    <t xml:space="preserve"> Клинично – лабораторна диагностика на захарен диабет – тип I и тип II. Кетогенеза.</t>
  </si>
  <si>
    <t>  Гликирани белтъци.</t>
  </si>
  <si>
    <t xml:space="preserve"> Плазмени белтъци.  Общ белтък - методи за определяне. Клинично тълкуване на резултатите. </t>
  </si>
  <si>
    <t xml:space="preserve"> Небелтъчни азотсъдържащи вещества в плазмата - креатинин, урея, пикочна киселина, амоняк.</t>
  </si>
  <si>
    <t>  Аминокиселини. Фенилкетонурия, тирозиноза и др.</t>
  </si>
  <si>
    <t xml:space="preserve"> Антиоксидантни ензими - СОД, ГлПО. Еритроцитни ензими - Г-6-ФДХ,  пируваткиназа и др.</t>
  </si>
  <si>
    <t>УПРАВЛЕНИЕ НА КЛИНИЧНАТА  ЛАБОРАТОРИЯ  И ОСИГУРЯВАНЕ НА КАЧЕСТВОТО - 6 МЕСЕЦА</t>
  </si>
  <si>
    <t>Физикални и неинвазивни методи  за  диагноза  в  кардиологията</t>
  </si>
  <si>
    <t>Приложение на КТ и ЯМР в кардиологията</t>
  </si>
  <si>
    <t>Генетика на сърдечно-съдовите заболявания</t>
  </si>
  <si>
    <t>Електрокардиография и Холтер ЕКГ</t>
  </si>
  <si>
    <r>
      <t xml:space="preserve">Клинична специалност </t>
    </r>
    <r>
      <rPr>
        <b/>
        <sz val="11"/>
        <color indexed="8"/>
        <rFont val="Times New Roman"/>
        <family val="1"/>
      </rPr>
      <t>Вътрешни болести</t>
    </r>
  </si>
  <si>
    <t>ТРАКИЙСКИ УНИВЕРСИТЕТ - МЕДИЦИНСКИ ФАКУЛТЕТ - СТАРА ЗАГОРА</t>
  </si>
  <si>
    <t>Интензивно лечение при болни с респираторни нарушения</t>
  </si>
  <si>
    <t>Интензивно лечение при болни със сърдечни и съдови нарушения</t>
  </si>
  <si>
    <t>Интензивно лечение при болни със стомашно-чревни,чернодробни и панкреатични заболявания</t>
  </si>
  <si>
    <t>Хирургични заболявания на млечни жлези; Гръдна хирургия; Кардиохирургия;</t>
  </si>
  <si>
    <t>Коремна стена; Хирургични заболявания на стомашно чревния тракт</t>
  </si>
  <si>
    <t>Съдова, военна, пластично-възстановителна хирургия</t>
  </si>
  <si>
    <t>Вътрешни болести в т.ч.:</t>
  </si>
  <si>
    <t>Пластично-възстановителна хирургия</t>
  </si>
  <si>
    <t>I Модул : Основи на общата медицина</t>
  </si>
  <si>
    <t>II Модул : Вътрешни болести</t>
  </si>
  <si>
    <t>XII Модул : Физикална и рехабилитационна медицина иа курортология</t>
  </si>
  <si>
    <t>XI Модул : Инфекциозни болести и епидемиология</t>
  </si>
  <si>
    <t>III Модул :  Детски болести</t>
  </si>
  <si>
    <t>IV Модул : Хирургия , урология и ортопедия и травматология</t>
  </si>
  <si>
    <t xml:space="preserve">V Модул : Акушерство , гинекология и семейно планиране </t>
  </si>
  <si>
    <t xml:space="preserve">VI Модул : Нервни болести </t>
  </si>
  <si>
    <t>VII Модул : Психиатрия и психология</t>
  </si>
  <si>
    <t xml:space="preserve">VIII Модул : Ушно - носно - гърлени болести </t>
  </si>
  <si>
    <t>IX Модул : Очни болести</t>
  </si>
  <si>
    <t>X Модул : Кожни и венериески болести</t>
  </si>
  <si>
    <r>
      <t>Функционално изследване на аденохипофизата.</t>
    </r>
  </si>
  <si>
    <t xml:space="preserve">Хипоталамо-хипофизна система. Надбъбречни жлези </t>
  </si>
  <si>
    <r>
      <t xml:space="preserve">Клинична специалност </t>
    </r>
    <r>
      <rPr>
        <b/>
        <sz val="11"/>
        <color indexed="8"/>
        <rFont val="Times New Roman"/>
        <family val="1"/>
      </rPr>
      <t>Урология</t>
    </r>
  </si>
  <si>
    <t>Описателна и топографска анатомия на ретроперитониалното пространство.</t>
  </si>
  <si>
    <t>Описателна и топографска анатомия на бъбрека.</t>
  </si>
  <si>
    <t>Описателна и топографска анатомия на надбъбрека.</t>
  </si>
  <si>
    <t>Описателна и топографска анатомия на уретера.</t>
  </si>
  <si>
    <t>Описателна и топографска анатомия на пикочния мехур.</t>
  </si>
  <si>
    <t xml:space="preserve">Описателна и топографска анатомия на  перинеалното пространство. </t>
  </si>
  <si>
    <t>Описателна и топографска анатомия на простатната жлеза.</t>
  </si>
  <si>
    <t>Описателна и топографска анатомия на мъжката и женската уретра.</t>
  </si>
  <si>
    <t>Описателна и топографска анатомия на половия член.</t>
  </si>
  <si>
    <t>Описателна и топографска анатомия на скротума и неговото съдържимо (тестис, епидидим, семенна връв).</t>
  </si>
  <si>
    <t>Описателна и топографска анатомия на семенните мехурчета и семепроводите.</t>
  </si>
  <si>
    <t>Описателна и топографска анатомия на коремната кухина и диафрагмата.</t>
  </si>
  <si>
    <t>Физиология на бъбреците – уринообразуване, нервна и хуморална регулация на уринообразуването.</t>
  </si>
  <si>
    <t>Физиология на пикочоотделянето – уродинамика на пикочните пътища.</t>
  </si>
  <si>
    <t>Физиология на пикочния мехур.</t>
  </si>
  <si>
    <t>Физиология и патофизиология на алкално-киселинното равновесие.</t>
  </si>
  <si>
    <t>Физиология и патофизиология на водно-солевия баланс.</t>
  </si>
  <si>
    <t>Физиология на тестисите – сперматогенеза и ендокринни функции – хормонална регулация.</t>
  </si>
  <si>
    <t>Физиология на простатната жлеза и семенните мехурчета – секреция, състав и свойства на секретите, ендокринна регулация.</t>
  </si>
  <si>
    <t>Физиология на ерекцията – механизъм и ендокринна регулация.</t>
  </si>
  <si>
    <t>Урологична анамнеза – особености.</t>
  </si>
  <si>
    <t>Семиотика на урологичните заболявания.</t>
  </si>
  <si>
    <t>Физикално изследване в урологията – особености.</t>
  </si>
  <si>
    <t>Общо изследване на урината.</t>
  </si>
  <si>
    <t>Простатен секрет.</t>
  </si>
  <si>
    <t xml:space="preserve">Уретрален секрет. </t>
  </si>
  <si>
    <t>Еякулат.</t>
  </si>
  <si>
    <t>Функционални бъбречни проби.</t>
  </si>
  <si>
    <t>Микробиологични изследвания в урологията.</t>
  </si>
  <si>
    <t>Ехография и доплер-ехография.</t>
  </si>
  <si>
    <t>Обзорна и венозна урографии.</t>
  </si>
  <si>
    <t>Образни изследвания на кръвоносните съдове – реновазография, кавография, флебография.</t>
  </si>
  <si>
    <t>Уретрография – асцендентна и микционна.</t>
  </si>
  <si>
    <t>Деферентно-везикулография и кавернозография.</t>
  </si>
  <si>
    <t>Лимфография.</t>
  </si>
  <si>
    <t>Компютърна аксиална томография.</t>
  </si>
  <si>
    <t>Ядрено-магнитен резонанс.</t>
  </si>
</sst>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000"/>
    <numFmt numFmtId="173" formatCode="0.0000"/>
    <numFmt numFmtId="174" formatCode="0.000"/>
    <numFmt numFmtId="175" formatCode="0.0"/>
    <numFmt numFmtId="176" formatCode="0.00000000"/>
    <numFmt numFmtId="177" formatCode="0.0000000"/>
    <numFmt numFmtId="178" formatCode="0.000000"/>
    <numFmt numFmtId="179" formatCode="0.00;[Red]0.00"/>
    <numFmt numFmtId="180" formatCode="&quot;Yes&quot;;&quot;Yes&quot;;&quot;No&quot;"/>
    <numFmt numFmtId="181" formatCode="&quot;True&quot;;&quot;True&quot;;&quot;False&quot;"/>
    <numFmt numFmtId="182" formatCode="&quot;On&quot;;&quot;On&quot;;&quot;Off&quot;"/>
    <numFmt numFmtId="183" formatCode="[$€-2]\ #,##0.00_);[Red]\([$€-2]\ #,##0.00\)"/>
  </numFmts>
  <fonts count="46">
    <font>
      <sz val="11"/>
      <color indexed="8"/>
      <name val="Calibri"/>
      <family val="2"/>
    </font>
    <font>
      <sz val="11"/>
      <color indexed="8"/>
      <name val="Times New Roman"/>
      <family val="1"/>
    </font>
    <font>
      <sz val="8"/>
      <name val="Calibri"/>
      <family val="2"/>
    </font>
    <font>
      <b/>
      <sz val="11"/>
      <color indexed="8"/>
      <name val="Times New Roman"/>
      <family val="1"/>
    </font>
    <font>
      <sz val="11"/>
      <name val="Times New Roman"/>
      <family val="1"/>
    </font>
    <font>
      <sz val="12"/>
      <color indexed="8"/>
      <name val="Times New Roman"/>
      <family val="1"/>
    </font>
    <font>
      <b/>
      <u val="single"/>
      <sz val="11"/>
      <color indexed="8"/>
      <name val="Times New Roman"/>
      <family val="1"/>
    </font>
    <font>
      <b/>
      <i/>
      <sz val="11"/>
      <color indexed="8"/>
      <name val="Times New Roman"/>
      <family val="1"/>
    </font>
    <font>
      <u val="single"/>
      <sz val="11"/>
      <color indexed="8"/>
      <name val="Times New Roman"/>
      <family val="1"/>
    </font>
    <font>
      <sz val="10"/>
      <color indexed="8"/>
      <name val="Arial"/>
      <family val="2"/>
    </font>
    <font>
      <b/>
      <sz val="11"/>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bottom style="thin"/>
    </border>
    <border>
      <left style="thin"/>
      <right style="thin"/>
      <top style="thin"/>
      <bottom/>
    </border>
    <border>
      <left style="thin"/>
      <right style="thin"/>
      <top>
        <color indexed="63"/>
      </top>
      <bottom>
        <color indexed="63"/>
      </bottom>
    </border>
    <border>
      <left style="thin"/>
      <right/>
      <top style="thin"/>
      <bottom style="thin"/>
    </border>
    <border>
      <left>
        <color indexed="63"/>
      </left>
      <right style="thin"/>
      <top>
        <color indexed="63"/>
      </top>
      <bottom style="thin"/>
    </border>
    <border>
      <left style="thin"/>
      <right style="thin"/>
      <top style="medium"/>
      <bottom style="thin"/>
    </border>
    <border>
      <left style="thin"/>
      <right style="thin"/>
      <top style="medium"/>
      <bottom>
        <color indexed="63"/>
      </bottom>
    </border>
    <border>
      <left style="thin"/>
      <right style="thin"/>
      <top style="thin"/>
      <bottom style="mediu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right style="thin"/>
      <top style="thin"/>
      <bottom style="thin"/>
    </border>
    <border>
      <left style="thin"/>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border>
    <border>
      <left style="thin"/>
      <right style="medium"/>
      <top style="thin"/>
      <bottom/>
    </border>
    <border>
      <left style="thin"/>
      <right style="medium"/>
      <top style="thin"/>
      <bottom style="medium"/>
    </border>
    <border>
      <left/>
      <right/>
      <top style="thin"/>
      <bottom style="medium"/>
    </border>
    <border>
      <left style="medium"/>
      <right/>
      <top/>
      <bottom>
        <color indexed="63"/>
      </bottom>
    </border>
    <border>
      <left/>
      <right/>
      <top>
        <color indexed="63"/>
      </top>
      <bottom style="thin"/>
    </border>
    <border>
      <left/>
      <right style="thin"/>
      <top style="medium"/>
      <bottom style="medium"/>
    </border>
    <border>
      <left/>
      <right style="thin"/>
      <top style="thin"/>
      <bottom>
        <color indexed="63"/>
      </bottom>
    </border>
    <border>
      <left>
        <color indexed="63"/>
      </left>
      <right style="thin"/>
      <top>
        <color indexed="63"/>
      </top>
      <bottom>
        <color indexed="63"/>
      </bottom>
    </border>
    <border>
      <left/>
      <right style="medium"/>
      <top style="thin"/>
      <bottom>
        <color indexed="63"/>
      </bottom>
    </border>
    <border>
      <left style="thin"/>
      <right/>
      <top/>
      <bottom style="thin"/>
    </border>
    <border>
      <left style="thin"/>
      <right/>
      <top style="medium"/>
      <bottom style="medium"/>
    </border>
    <border>
      <left style="thin"/>
      <right style="medium"/>
      <top>
        <color indexed="63"/>
      </top>
      <bottom>
        <color indexed="63"/>
      </bottom>
    </border>
    <border>
      <left style="thin"/>
      <right style="medium"/>
      <top style="medium"/>
      <bottom>
        <color indexed="63"/>
      </bottom>
    </border>
    <border>
      <left style="thin"/>
      <right/>
      <top style="thin"/>
      <bottom>
        <color indexed="63"/>
      </bottom>
    </border>
    <border>
      <left style="thin"/>
      <right/>
      <top style="medium"/>
      <bottom/>
    </border>
    <border>
      <left/>
      <right style="thin"/>
      <top style="medium"/>
      <bottom/>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86">
    <xf numFmtId="0" fontId="0" fillId="0" borderId="0" xfId="0" applyAlignment="1">
      <alignment/>
    </xf>
    <xf numFmtId="0" fontId="1" fillId="0" borderId="10"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xf>
    <xf numFmtId="0" fontId="3" fillId="0" borderId="0" xfId="0" applyFont="1" applyFill="1" applyAlignment="1">
      <alignment/>
    </xf>
    <xf numFmtId="0" fontId="1" fillId="0" borderId="0" xfId="0" applyFont="1" applyFill="1" applyAlignment="1">
      <alignment horizontal="right" vertical="center" wrapText="1"/>
    </xf>
    <xf numFmtId="0" fontId="1" fillId="0" borderId="0" xfId="0" applyFont="1" applyAlignment="1">
      <alignment horizontal="right" vertical="center" wrapText="1"/>
    </xf>
    <xf numFmtId="0" fontId="1" fillId="0" borderId="0" xfId="0" applyFont="1" applyAlignment="1">
      <alignment/>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 fillId="0" borderId="10" xfId="0" applyFont="1" applyBorder="1" applyAlignment="1">
      <alignment horizontal="left" vertical="center" wrapText="1"/>
    </xf>
    <xf numFmtId="0" fontId="1" fillId="0" borderId="10" xfId="0" applyFont="1" applyBorder="1" applyAlignment="1">
      <alignment/>
    </xf>
    <xf numFmtId="0" fontId="1" fillId="0" borderId="0" xfId="0" applyFont="1" applyAlignment="1">
      <alignment horizontal="left"/>
    </xf>
    <xf numFmtId="0" fontId="1" fillId="0" borderId="11"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horizont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left" vertical="center" wrapText="1"/>
    </xf>
    <xf numFmtId="0" fontId="1" fillId="0" borderId="10" xfId="0" applyFont="1" applyBorder="1" applyAlignment="1">
      <alignment wrapText="1"/>
    </xf>
    <xf numFmtId="0" fontId="1" fillId="0" borderId="0" xfId="0" applyFont="1" applyAlignment="1">
      <alignment horizontal="center"/>
    </xf>
    <xf numFmtId="0" fontId="1" fillId="0" borderId="12" xfId="0" applyFont="1" applyBorder="1" applyAlignment="1">
      <alignment horizontal="left" vertical="center" wrapText="1"/>
    </xf>
    <xf numFmtId="0" fontId="1" fillId="0" borderId="10" xfId="0" applyFont="1" applyBorder="1" applyAlignment="1">
      <alignment horizontal="right" vertical="center" wrapText="1"/>
    </xf>
    <xf numFmtId="0" fontId="1" fillId="0" borderId="10" xfId="0" applyFont="1" applyFill="1" applyBorder="1" applyAlignment="1">
      <alignment horizontal="right" vertical="center" wrapText="1"/>
    </xf>
    <xf numFmtId="0" fontId="1" fillId="0" borderId="10" xfId="0" applyFont="1" applyBorder="1" applyAlignment="1">
      <alignment horizontal="right"/>
    </xf>
    <xf numFmtId="0" fontId="1" fillId="0" borderId="0" xfId="0" applyFont="1" applyAlignment="1">
      <alignment horizontal="right"/>
    </xf>
    <xf numFmtId="0" fontId="3" fillId="0" borderId="10" xfId="0" applyFont="1" applyBorder="1" applyAlignment="1">
      <alignment horizontal="right" vertical="center" wrapText="1"/>
    </xf>
    <xf numFmtId="0" fontId="3" fillId="0" borderId="10" xfId="0" applyFont="1" applyBorder="1" applyAlignment="1">
      <alignment horizontal="right"/>
    </xf>
    <xf numFmtId="0" fontId="1" fillId="0" borderId="10" xfId="0" applyFont="1" applyFill="1" applyBorder="1" applyAlignment="1">
      <alignment horizontal="right" vertical="center"/>
    </xf>
    <xf numFmtId="0" fontId="1" fillId="0" borderId="10" xfId="0" applyFont="1" applyBorder="1" applyAlignment="1">
      <alignment horizontal="right" vertical="center"/>
    </xf>
    <xf numFmtId="0" fontId="1" fillId="0" borderId="0" xfId="0" applyFont="1" applyFill="1" applyAlignment="1">
      <alignment horizontal="right"/>
    </xf>
    <xf numFmtId="0" fontId="1" fillId="0" borderId="10" xfId="0" applyFont="1" applyFill="1" applyBorder="1" applyAlignment="1">
      <alignment horizontal="right"/>
    </xf>
    <xf numFmtId="0" fontId="4" fillId="0" borderId="10" xfId="0" applyFont="1" applyBorder="1" applyAlignment="1">
      <alignment horizontal="right" vertical="center"/>
    </xf>
    <xf numFmtId="2" fontId="1" fillId="0" borderId="0" xfId="0" applyNumberFormat="1" applyFont="1" applyAlignment="1">
      <alignment/>
    </xf>
    <xf numFmtId="2" fontId="3" fillId="0" borderId="10" xfId="0" applyNumberFormat="1" applyFont="1" applyBorder="1" applyAlignment="1">
      <alignment horizontal="right" vertical="center" wrapText="1"/>
    </xf>
    <xf numFmtId="2" fontId="1" fillId="0" borderId="10" xfId="0" applyNumberFormat="1" applyFont="1" applyBorder="1" applyAlignment="1">
      <alignment horizontal="right" vertical="center" wrapText="1"/>
    </xf>
    <xf numFmtId="173" fontId="1" fillId="0" borderId="0" xfId="0" applyNumberFormat="1" applyFont="1" applyAlignment="1">
      <alignment/>
    </xf>
    <xf numFmtId="0" fontId="1" fillId="0" borderId="0" xfId="0" applyFont="1" applyBorder="1" applyAlignment="1">
      <alignment horizontal="left" vertical="center" wrapText="1"/>
    </xf>
    <xf numFmtId="1" fontId="1" fillId="0" borderId="10" xfId="0" applyNumberFormat="1" applyFont="1" applyFill="1" applyBorder="1" applyAlignment="1">
      <alignment horizontal="right" vertical="center"/>
    </xf>
    <xf numFmtId="0" fontId="1" fillId="0" borderId="10" xfId="0" applyFont="1" applyFill="1" applyBorder="1" applyAlignment="1">
      <alignment vertical="center"/>
    </xf>
    <xf numFmtId="0" fontId="1" fillId="0" borderId="13" xfId="0" applyFont="1" applyBorder="1" applyAlignment="1">
      <alignment horizontal="left" vertical="center"/>
    </xf>
    <xf numFmtId="2" fontId="1" fillId="0" borderId="14" xfId="0" applyNumberFormat="1" applyFont="1" applyBorder="1" applyAlignment="1">
      <alignment horizontal="right" vertical="center"/>
    </xf>
    <xf numFmtId="0" fontId="1" fillId="0" borderId="14" xfId="0" applyFont="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wrapText="1"/>
    </xf>
    <xf numFmtId="0" fontId="3" fillId="0" borderId="0" xfId="0" applyFon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1" fillId="0" borderId="15" xfId="0" applyFont="1" applyBorder="1" applyAlignment="1">
      <alignment horizontal="left" vertical="center" wrapText="1"/>
    </xf>
    <xf numFmtId="1" fontId="1" fillId="0" borderId="16" xfId="0" applyNumberFormat="1" applyFont="1" applyFill="1" applyBorder="1" applyAlignment="1">
      <alignment horizontal="right" vertical="center" wrapText="1"/>
    </xf>
    <xf numFmtId="0" fontId="1" fillId="0" borderId="13" xfId="0" applyFont="1" applyBorder="1" applyAlignment="1">
      <alignment vertical="center" wrapText="1"/>
    </xf>
    <xf numFmtId="0" fontId="1" fillId="0" borderId="15" xfId="0" applyFont="1" applyFill="1" applyBorder="1" applyAlignment="1">
      <alignment vertical="center"/>
    </xf>
    <xf numFmtId="0" fontId="1" fillId="0" borderId="10" xfId="0" applyFont="1" applyBorder="1" applyAlignment="1">
      <alignment horizontal="justify" vertical="center"/>
    </xf>
    <xf numFmtId="0" fontId="1" fillId="0" borderId="14" xfId="0" applyFont="1" applyBorder="1" applyAlignment="1">
      <alignment horizontal="right"/>
    </xf>
    <xf numFmtId="0" fontId="1" fillId="0" borderId="17" xfId="0" applyFont="1" applyBorder="1" applyAlignment="1">
      <alignment wrapText="1"/>
    </xf>
    <xf numFmtId="2" fontId="1" fillId="0" borderId="18" xfId="0" applyNumberFormat="1" applyFont="1" applyBorder="1" applyAlignment="1">
      <alignment horizontal="right" vertical="center"/>
    </xf>
    <xf numFmtId="0" fontId="1" fillId="0" borderId="18" xfId="0" applyFont="1" applyBorder="1" applyAlignment="1">
      <alignment horizontal="right" vertical="center"/>
    </xf>
    <xf numFmtId="0" fontId="1" fillId="0" borderId="19" xfId="0" applyFont="1" applyBorder="1" applyAlignment="1">
      <alignment/>
    </xf>
    <xf numFmtId="2" fontId="1" fillId="0" borderId="20" xfId="0" applyNumberFormat="1" applyFont="1" applyBorder="1" applyAlignment="1">
      <alignment horizontal="right" vertical="center"/>
    </xf>
    <xf numFmtId="0" fontId="1" fillId="0" borderId="20" xfId="0" applyFont="1" applyBorder="1" applyAlignment="1">
      <alignment horizontal="right" vertical="center"/>
    </xf>
    <xf numFmtId="2" fontId="1" fillId="0" borderId="10" xfId="0" applyNumberFormat="1" applyFont="1" applyBorder="1" applyAlignment="1">
      <alignment horizontal="right"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wrapText="1"/>
    </xf>
    <xf numFmtId="0" fontId="1" fillId="0" borderId="18" xfId="0" applyFont="1" applyBorder="1" applyAlignment="1">
      <alignment horizontal="right"/>
    </xf>
    <xf numFmtId="0" fontId="1" fillId="0" borderId="17" xfId="0" applyFont="1" applyBorder="1" applyAlignment="1">
      <alignment/>
    </xf>
    <xf numFmtId="0" fontId="1" fillId="0" borderId="18" xfId="0" applyFont="1" applyBorder="1" applyAlignment="1">
      <alignment/>
    </xf>
    <xf numFmtId="0" fontId="1" fillId="0" borderId="25" xfId="0" applyFont="1" applyFill="1" applyBorder="1" applyAlignment="1">
      <alignment horizontal="center" vertical="center"/>
    </xf>
    <xf numFmtId="0" fontId="1" fillId="0" borderId="20" xfId="0" applyFont="1" applyBorder="1" applyAlignment="1">
      <alignment horizontal="center"/>
    </xf>
    <xf numFmtId="0" fontId="1" fillId="0" borderId="20" xfId="0" applyFont="1" applyBorder="1" applyAlignment="1">
      <alignment/>
    </xf>
    <xf numFmtId="0" fontId="1" fillId="0" borderId="20" xfId="0" applyFont="1" applyBorder="1" applyAlignment="1">
      <alignment horizontal="right"/>
    </xf>
    <xf numFmtId="0" fontId="1" fillId="0" borderId="26" xfId="0" applyFont="1" applyFill="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wrapText="1"/>
    </xf>
    <xf numFmtId="0" fontId="1" fillId="0" borderId="27" xfId="0" applyFont="1" applyBorder="1" applyAlignment="1">
      <alignment horizontal="right"/>
    </xf>
    <xf numFmtId="0" fontId="1" fillId="0" borderId="27" xfId="0" applyFont="1" applyBorder="1" applyAlignment="1">
      <alignment horizontal="right" vertical="center"/>
    </xf>
    <xf numFmtId="2" fontId="1" fillId="0" borderId="28" xfId="0" applyNumberFormat="1" applyFont="1" applyBorder="1" applyAlignment="1">
      <alignment horizontal="right" vertical="center" wrapText="1"/>
    </xf>
    <xf numFmtId="0" fontId="1" fillId="0" borderId="21" xfId="0" applyFont="1" applyBorder="1" applyAlignment="1">
      <alignment horizontal="center" vertical="center" wrapText="1"/>
    </xf>
    <xf numFmtId="0" fontId="1" fillId="0" borderId="17"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9" xfId="0" applyFont="1" applyBorder="1" applyAlignment="1">
      <alignment wrapText="1"/>
    </xf>
    <xf numFmtId="0" fontId="1" fillId="0" borderId="17" xfId="0" applyFont="1" applyBorder="1" applyAlignment="1">
      <alignment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Border="1" applyAlignment="1">
      <alignment vertical="center" wrapText="1"/>
    </xf>
    <xf numFmtId="0" fontId="1" fillId="0" borderId="26" xfId="0" applyFont="1" applyBorder="1" applyAlignment="1">
      <alignment horizontal="center" vertical="center"/>
    </xf>
    <xf numFmtId="0" fontId="1" fillId="0" borderId="27" xfId="0" applyFont="1" applyBorder="1" applyAlignment="1">
      <alignment/>
    </xf>
    <xf numFmtId="0" fontId="1" fillId="0" borderId="27" xfId="0" applyFont="1" applyBorder="1" applyAlignment="1">
      <alignment horizontal="right" vertical="center" wrapText="1"/>
    </xf>
    <xf numFmtId="2" fontId="1" fillId="0" borderId="27" xfId="0" applyNumberFormat="1" applyFont="1" applyBorder="1" applyAlignment="1">
      <alignment horizontal="right" vertical="center"/>
    </xf>
    <xf numFmtId="0" fontId="1" fillId="0" borderId="18" xfId="0" applyFont="1" applyBorder="1" applyAlignment="1">
      <alignment horizontal="center"/>
    </xf>
    <xf numFmtId="0" fontId="1" fillId="0" borderId="27" xfId="0" applyFont="1" applyBorder="1" applyAlignment="1">
      <alignment horizontal="center"/>
    </xf>
    <xf numFmtId="0" fontId="1" fillId="0" borderId="20" xfId="0" applyFont="1" applyBorder="1" applyAlignment="1">
      <alignment horizontal="center" vertical="center"/>
    </xf>
    <xf numFmtId="0" fontId="1" fillId="0" borderId="20" xfId="0" applyFont="1" applyBorder="1" applyAlignment="1">
      <alignment wrapText="1"/>
    </xf>
    <xf numFmtId="0" fontId="1" fillId="0" borderId="19" xfId="0" applyFont="1" applyFill="1" applyBorder="1" applyAlignment="1">
      <alignment horizontal="center" vertical="center"/>
    </xf>
    <xf numFmtId="0" fontId="1" fillId="0" borderId="24" xfId="0" applyFont="1" applyBorder="1" applyAlignment="1">
      <alignment horizontal="center" vertical="center"/>
    </xf>
    <xf numFmtId="0" fontId="1" fillId="0" borderId="20"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xf>
    <xf numFmtId="0" fontId="1" fillId="0" borderId="13" xfId="0" applyFont="1" applyBorder="1" applyAlignment="1">
      <alignment horizontal="left" vertical="center" wrapText="1"/>
    </xf>
    <xf numFmtId="0" fontId="1" fillId="0" borderId="27" xfId="0" applyFont="1" applyFill="1" applyBorder="1" applyAlignment="1">
      <alignment horizontal="right" vertical="center"/>
    </xf>
    <xf numFmtId="0" fontId="1" fillId="0" borderId="19" xfId="0" applyFont="1" applyBorder="1" applyAlignment="1">
      <alignment horizontal="left" vertical="center" wrapText="1"/>
    </xf>
    <xf numFmtId="0" fontId="1" fillId="0" borderId="29"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4" xfId="0" applyFont="1" applyBorder="1" applyAlignment="1">
      <alignment wrapText="1"/>
    </xf>
    <xf numFmtId="0" fontId="1" fillId="0" borderId="14" xfId="0" applyFont="1" applyFill="1" applyBorder="1" applyAlignment="1">
      <alignment horizontal="right" vertical="center"/>
    </xf>
    <xf numFmtId="0" fontId="1" fillId="0" borderId="20" xfId="0" applyFont="1" applyFill="1" applyBorder="1" applyAlignment="1">
      <alignment horizontal="right" vertical="center"/>
    </xf>
    <xf numFmtId="0" fontId="1" fillId="0" borderId="18" xfId="0" applyFont="1" applyFill="1" applyBorder="1" applyAlignment="1">
      <alignment horizontal="center" vertical="center"/>
    </xf>
    <xf numFmtId="0" fontId="1" fillId="0" borderId="10" xfId="0" applyFont="1" applyFill="1" applyBorder="1" applyAlignment="1">
      <alignment/>
    </xf>
    <xf numFmtId="0" fontId="3" fillId="0" borderId="10" xfId="0" applyFont="1" applyBorder="1" applyAlignment="1">
      <alignment vertical="center" wrapText="1"/>
    </xf>
    <xf numFmtId="0" fontId="1" fillId="0" borderId="0" xfId="0" applyFont="1" applyAlignment="1">
      <alignment vertical="center"/>
    </xf>
    <xf numFmtId="0" fontId="1" fillId="0" borderId="14" xfId="0" applyFont="1" applyBorder="1" applyAlignment="1">
      <alignment vertical="center" wrapText="1"/>
    </xf>
    <xf numFmtId="1" fontId="1" fillId="0" borderId="10" xfId="0" applyNumberFormat="1" applyFont="1" applyBorder="1" applyAlignment="1">
      <alignment horizontal="right" vertical="center" wrapText="1"/>
    </xf>
    <xf numFmtId="1" fontId="1" fillId="0" borderId="10" xfId="0" applyNumberFormat="1" applyFont="1" applyFill="1" applyBorder="1" applyAlignment="1">
      <alignment vertical="center"/>
    </xf>
    <xf numFmtId="2" fontId="1" fillId="0" borderId="10" xfId="0" applyNumberFormat="1" applyFont="1" applyFill="1" applyBorder="1" applyAlignment="1">
      <alignment horizontal="right" vertical="center"/>
    </xf>
    <xf numFmtId="2" fontId="1" fillId="0" borderId="10" xfId="0" applyNumberFormat="1" applyFont="1" applyBorder="1" applyAlignment="1">
      <alignment horizontal="right"/>
    </xf>
    <xf numFmtId="2" fontId="1" fillId="0" borderId="10" xfId="0" applyNumberFormat="1" applyFont="1" applyFill="1" applyBorder="1" applyAlignment="1">
      <alignment horizontal="right" vertical="center" wrapText="1"/>
    </xf>
    <xf numFmtId="0" fontId="1" fillId="0" borderId="10" xfId="0" applyFont="1" applyBorder="1" applyAlignment="1">
      <alignment vertical="top" wrapText="1"/>
    </xf>
    <xf numFmtId="0" fontId="1" fillId="0" borderId="0" xfId="0" applyFont="1" applyBorder="1" applyAlignment="1">
      <alignment/>
    </xf>
    <xf numFmtId="2" fontId="1" fillId="0" borderId="0" xfId="0" applyNumberFormat="1" applyFont="1" applyFill="1" applyBorder="1" applyAlignment="1">
      <alignment horizontal="right" vertical="center" wrapText="1"/>
    </xf>
    <xf numFmtId="2" fontId="1" fillId="0" borderId="0" xfId="0" applyNumberFormat="1" applyFont="1" applyBorder="1" applyAlignment="1">
      <alignment horizontal="right" vertical="center" wrapText="1"/>
    </xf>
    <xf numFmtId="2" fontId="1" fillId="0" borderId="0" xfId="0" applyNumberFormat="1" applyFont="1" applyBorder="1" applyAlignment="1">
      <alignment/>
    </xf>
    <xf numFmtId="0" fontId="3" fillId="0" borderId="0" xfId="0" applyFont="1" applyBorder="1" applyAlignment="1">
      <alignment horizontal="center"/>
    </xf>
    <xf numFmtId="0" fontId="3" fillId="0" borderId="0" xfId="0" applyFont="1" applyBorder="1" applyAlignment="1">
      <alignment horizontal="left" vertical="center" wrapText="1"/>
    </xf>
    <xf numFmtId="2" fontId="3" fillId="0" borderId="0" xfId="0" applyNumberFormat="1" applyFont="1" applyBorder="1" applyAlignment="1">
      <alignment horizontal="right" vertical="center" wrapText="1"/>
    </xf>
    <xf numFmtId="0" fontId="1" fillId="0" borderId="0" xfId="0" applyFont="1" applyBorder="1" applyAlignment="1">
      <alignment horizontal="center" vertical="center"/>
    </xf>
    <xf numFmtId="0" fontId="1" fillId="0" borderId="10" xfId="0" applyFont="1" applyBorder="1" applyAlignment="1">
      <alignment horizontal="justify" vertical="center" wrapText="1"/>
    </xf>
    <xf numFmtId="0" fontId="3" fillId="0" borderId="10" xfId="0" applyFont="1" applyBorder="1" applyAlignment="1">
      <alignment horizontal="justify" vertical="top" wrapText="1"/>
    </xf>
    <xf numFmtId="0" fontId="3" fillId="0" borderId="10" xfId="0" applyFont="1" applyBorder="1" applyAlignment="1">
      <alignment horizontal="justify" wrapText="1"/>
    </xf>
    <xf numFmtId="0" fontId="1" fillId="0" borderId="10" xfId="55" applyFont="1" applyBorder="1" applyAlignment="1">
      <alignment horizontal="center" vertical="center" wrapText="1"/>
      <protection/>
    </xf>
    <xf numFmtId="0" fontId="3" fillId="0" borderId="10" xfId="55" applyFont="1" applyBorder="1" applyAlignment="1">
      <alignment horizontal="left" vertical="center" wrapText="1"/>
      <protection/>
    </xf>
    <xf numFmtId="0" fontId="1" fillId="0" borderId="10" xfId="55" applyFont="1" applyBorder="1" applyAlignment="1">
      <alignment horizontal="left" vertical="center" wrapText="1"/>
      <protection/>
    </xf>
    <xf numFmtId="2" fontId="1" fillId="0" borderId="10" xfId="55" applyNumberFormat="1" applyFont="1" applyBorder="1" applyAlignment="1">
      <alignment horizontal="right" vertical="center" wrapText="1"/>
      <protection/>
    </xf>
    <xf numFmtId="0" fontId="1" fillId="0" borderId="10" xfId="55" applyFont="1" applyBorder="1" applyAlignment="1">
      <alignment horizontal="right" vertical="center" wrapText="1"/>
      <protection/>
    </xf>
    <xf numFmtId="0" fontId="4" fillId="0" borderId="10" xfId="55" applyFont="1" applyBorder="1" applyAlignment="1">
      <alignment horizontal="left" vertical="center" wrapText="1"/>
      <protection/>
    </xf>
    <xf numFmtId="0" fontId="1" fillId="0" borderId="10" xfId="55" applyFont="1" applyBorder="1" applyAlignment="1">
      <alignment horizontal="right" vertical="center"/>
      <protection/>
    </xf>
    <xf numFmtId="0" fontId="4" fillId="0" borderId="10" xfId="55" applyFont="1" applyBorder="1" applyAlignment="1">
      <alignment vertical="center" wrapText="1"/>
      <protection/>
    </xf>
    <xf numFmtId="2" fontId="3" fillId="0" borderId="10" xfId="55" applyNumberFormat="1" applyFont="1" applyBorder="1" applyAlignment="1">
      <alignment horizontal="right" vertical="center" wrapText="1"/>
      <protection/>
    </xf>
    <xf numFmtId="0" fontId="1" fillId="0" borderId="0" xfId="0" applyFont="1" applyAlignment="1">
      <alignment wrapText="1"/>
    </xf>
    <xf numFmtId="0" fontId="1" fillId="0" borderId="0" xfId="0" applyFont="1" applyAlignment="1">
      <alignment horizontal="center" vertical="center"/>
    </xf>
    <xf numFmtId="0" fontId="1" fillId="0" borderId="30" xfId="0" applyFont="1" applyBorder="1" applyAlignment="1">
      <alignment horizontal="right" vertical="center"/>
    </xf>
    <xf numFmtId="0" fontId="3" fillId="0" borderId="10" xfId="55" applyFont="1" applyBorder="1" applyAlignment="1">
      <alignment horizontal="right" vertical="center" wrapText="1"/>
      <protection/>
    </xf>
    <xf numFmtId="0" fontId="1" fillId="0" borderId="10" xfId="55" applyFont="1" applyBorder="1" applyAlignment="1">
      <alignment horizontal="center"/>
      <protection/>
    </xf>
    <xf numFmtId="0" fontId="1" fillId="0" borderId="10" xfId="55" applyFont="1" applyBorder="1" applyAlignment="1">
      <alignment horizontal="right"/>
      <protection/>
    </xf>
    <xf numFmtId="0" fontId="1" fillId="0" borderId="10" xfId="55" applyFont="1" applyFill="1" applyBorder="1" applyAlignment="1">
      <alignment horizontal="center" vertical="center" wrapText="1"/>
      <protection/>
    </xf>
    <xf numFmtId="0" fontId="10" fillId="0" borderId="10" xfId="0" applyFont="1" applyBorder="1" applyAlignment="1">
      <alignment/>
    </xf>
    <xf numFmtId="0" fontId="4" fillId="0" borderId="10" xfId="0" applyFont="1" applyBorder="1" applyAlignment="1">
      <alignment horizontal="left" vertical="center" wrapText="1"/>
    </xf>
    <xf numFmtId="1" fontId="1" fillId="0" borderId="10" xfId="0" applyNumberFormat="1" applyFont="1" applyBorder="1" applyAlignment="1">
      <alignment horizontal="center" vertical="center" wrapText="1"/>
    </xf>
    <xf numFmtId="1" fontId="1" fillId="0" borderId="10" xfId="0" applyNumberFormat="1" applyFont="1" applyFill="1" applyBorder="1" applyAlignment="1">
      <alignment horizontal="center" vertical="center" wrapText="1"/>
    </xf>
    <xf numFmtId="1" fontId="1" fillId="0" borderId="10" xfId="55" applyNumberFormat="1" applyFont="1" applyBorder="1" applyAlignment="1">
      <alignment horizontal="center" vertical="center" wrapText="1"/>
      <protection/>
    </xf>
    <xf numFmtId="2" fontId="1" fillId="0" borderId="0" xfId="0" applyNumberFormat="1" applyFont="1" applyFill="1" applyBorder="1" applyAlignment="1">
      <alignment/>
    </xf>
    <xf numFmtId="2" fontId="1" fillId="0" borderId="0" xfId="0" applyNumberFormat="1" applyFont="1" applyFill="1" applyAlignment="1">
      <alignment/>
    </xf>
    <xf numFmtId="0" fontId="5" fillId="0" borderId="10" xfId="0" applyFont="1" applyBorder="1" applyAlignment="1">
      <alignment horizontal="center" vertical="top"/>
    </xf>
    <xf numFmtId="0" fontId="1" fillId="0" borderId="10" xfId="55" applyFont="1" applyBorder="1" applyAlignment="1">
      <alignment horizontal="justify" vertical="center" wrapText="1"/>
      <protection/>
    </xf>
    <xf numFmtId="0" fontId="3" fillId="0" borderId="10" xfId="55" applyFont="1" applyBorder="1" applyAlignment="1">
      <alignment horizontal="justify" vertical="center" wrapText="1"/>
      <protection/>
    </xf>
    <xf numFmtId="1" fontId="3" fillId="0" borderId="10" xfId="55" applyNumberFormat="1" applyFont="1" applyBorder="1" applyAlignment="1">
      <alignment horizontal="center" vertical="center" wrapText="1"/>
      <protection/>
    </xf>
    <xf numFmtId="175"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2" fontId="3" fillId="0" borderId="10" xfId="55" applyNumberFormat="1" applyFont="1" applyBorder="1" applyAlignment="1">
      <alignment horizontal="center" vertical="center" wrapText="1"/>
      <protection/>
    </xf>
    <xf numFmtId="2" fontId="3" fillId="0" borderId="10" xfId="0" applyNumberFormat="1" applyFont="1" applyBorder="1" applyAlignment="1">
      <alignment horizontal="center"/>
    </xf>
    <xf numFmtId="1" fontId="3" fillId="0" borderId="10" xfId="0" applyNumberFormat="1" applyFont="1" applyBorder="1" applyAlignment="1">
      <alignment horizontal="center"/>
    </xf>
    <xf numFmtId="0" fontId="1" fillId="33" borderId="10" xfId="55" applyFont="1" applyFill="1" applyBorder="1" applyAlignment="1">
      <alignment horizontal="left" vertical="center" wrapText="1"/>
      <protection/>
    </xf>
    <xf numFmtId="1" fontId="3" fillId="33" borderId="10" xfId="55" applyNumberFormat="1" applyFont="1" applyFill="1" applyBorder="1" applyAlignment="1">
      <alignment horizontal="center" vertical="center" wrapText="1"/>
      <protection/>
    </xf>
    <xf numFmtId="2" fontId="3" fillId="33" borderId="10" xfId="55" applyNumberFormat="1" applyFont="1" applyFill="1" applyBorder="1" applyAlignment="1">
      <alignment horizontal="right" vertical="center" wrapText="1"/>
      <protection/>
    </xf>
    <xf numFmtId="2" fontId="3" fillId="33" borderId="10" xfId="55" applyNumberFormat="1" applyFont="1" applyFill="1" applyBorder="1" applyAlignment="1">
      <alignment horizontal="center" vertical="center" wrapText="1"/>
      <protection/>
    </xf>
    <xf numFmtId="1" fontId="3" fillId="0" borderId="10" xfId="55" applyNumberFormat="1" applyFont="1" applyBorder="1" applyAlignment="1">
      <alignment horizontal="right" vertical="center" wrapText="1"/>
      <protection/>
    </xf>
    <xf numFmtId="0" fontId="3" fillId="0" borderId="10" xfId="55" applyFont="1" applyBorder="1">
      <alignment/>
      <protection/>
    </xf>
    <xf numFmtId="0" fontId="3" fillId="0" borderId="10" xfId="0" applyFont="1" applyBorder="1" applyAlignment="1">
      <alignment horizontal="left"/>
    </xf>
    <xf numFmtId="1" fontId="3" fillId="0" borderId="10" xfId="0" applyNumberFormat="1" applyFont="1" applyBorder="1" applyAlignment="1">
      <alignment horizontal="right" vertical="center" wrapText="1"/>
    </xf>
    <xf numFmtId="0" fontId="1" fillId="33" borderId="10" xfId="0" applyFont="1" applyFill="1" applyBorder="1" applyAlignment="1">
      <alignment/>
    </xf>
    <xf numFmtId="2" fontId="3" fillId="33" borderId="10" xfId="0" applyNumberFormat="1" applyFont="1" applyFill="1" applyBorder="1" applyAlignment="1">
      <alignment horizontal="right" vertical="center" wrapText="1"/>
    </xf>
    <xf numFmtId="0" fontId="4" fillId="0" borderId="10" xfId="0" applyFont="1" applyBorder="1" applyAlignment="1">
      <alignment horizontal="right"/>
    </xf>
    <xf numFmtId="0" fontId="1" fillId="33" borderId="10" xfId="0" applyFont="1" applyFill="1" applyBorder="1" applyAlignment="1">
      <alignment horizontal="center" vertical="center" wrapText="1"/>
    </xf>
    <xf numFmtId="0" fontId="10" fillId="33" borderId="10" xfId="0" applyFont="1" applyFill="1" applyBorder="1" applyAlignment="1">
      <alignment horizontal="left"/>
    </xf>
    <xf numFmtId="0" fontId="4" fillId="33" borderId="10" xfId="0" applyFont="1" applyFill="1" applyBorder="1" applyAlignment="1">
      <alignment horizontal="left" vertical="center" wrapText="1"/>
    </xf>
    <xf numFmtId="0" fontId="4" fillId="33" borderId="12" xfId="0" applyFont="1" applyFill="1" applyBorder="1" applyAlignment="1">
      <alignment horizontal="left" vertical="center" wrapText="1"/>
    </xf>
    <xf numFmtId="2" fontId="3" fillId="33" borderId="12" xfId="0" applyNumberFormat="1" applyFont="1" applyFill="1" applyBorder="1" applyAlignment="1">
      <alignment horizontal="right" vertical="center" wrapText="1"/>
    </xf>
    <xf numFmtId="0" fontId="10" fillId="33" borderId="10" xfId="0" applyFont="1" applyFill="1" applyBorder="1" applyAlignment="1">
      <alignment horizontal="left" vertical="center"/>
    </xf>
    <xf numFmtId="0" fontId="1" fillId="33" borderId="10" xfId="0" applyFont="1" applyFill="1" applyBorder="1" applyAlignment="1">
      <alignment horizontal="left" vertical="center" wrapText="1"/>
    </xf>
    <xf numFmtId="0" fontId="1" fillId="0" borderId="19" xfId="0" applyFont="1" applyBorder="1" applyAlignment="1">
      <alignment horizontal="right" vertical="center" wrapText="1"/>
    </xf>
    <xf numFmtId="2" fontId="1" fillId="0" borderId="31" xfId="0" applyNumberFormat="1" applyFont="1" applyBorder="1" applyAlignment="1">
      <alignment horizontal="right" vertical="center" wrapText="1"/>
    </xf>
    <xf numFmtId="0" fontId="1" fillId="0" borderId="19" xfId="0" applyFont="1" applyBorder="1" applyAlignment="1">
      <alignment horizontal="center" vertical="center"/>
    </xf>
    <xf numFmtId="0" fontId="1" fillId="0" borderId="19" xfId="0" applyFont="1" applyBorder="1" applyAlignment="1">
      <alignment horizontal="right" vertical="center"/>
    </xf>
    <xf numFmtId="2" fontId="1" fillId="0" borderId="19" xfId="0" applyNumberFormat="1" applyFont="1" applyBorder="1" applyAlignment="1">
      <alignment horizontal="right" vertical="center"/>
    </xf>
    <xf numFmtId="0" fontId="1" fillId="0" borderId="14" xfId="0" applyFont="1" applyBorder="1" applyAlignment="1">
      <alignment horizontal="center" vertical="center" wrapText="1"/>
    </xf>
    <xf numFmtId="2" fontId="1" fillId="0" borderId="13" xfId="0" applyNumberFormat="1" applyFont="1" applyBorder="1" applyAlignment="1">
      <alignment horizontal="right" vertical="center" wrapText="1"/>
    </xf>
    <xf numFmtId="2" fontId="1" fillId="0" borderId="12" xfId="0" applyNumberFormat="1" applyFont="1" applyBorder="1" applyAlignment="1">
      <alignment horizontal="right" vertical="center" wrapText="1"/>
    </xf>
    <xf numFmtId="0" fontId="1" fillId="0" borderId="12" xfId="55" applyFont="1" applyBorder="1" applyAlignment="1">
      <alignment horizontal="center" vertical="center" wrapText="1"/>
      <protection/>
    </xf>
    <xf numFmtId="0" fontId="1" fillId="0" borderId="13" xfId="0" applyFont="1" applyBorder="1" applyAlignment="1">
      <alignment horizontal="center" vertical="center"/>
    </xf>
    <xf numFmtId="0" fontId="1" fillId="0" borderId="13" xfId="0" applyFont="1" applyBorder="1" applyAlignment="1">
      <alignment horizontal="right" vertical="center"/>
    </xf>
    <xf numFmtId="0" fontId="3" fillId="33" borderId="10" xfId="0" applyFont="1" applyFill="1" applyBorder="1" applyAlignment="1">
      <alignment horizontal="left" vertical="center" wrapText="1"/>
    </xf>
    <xf numFmtId="2" fontId="3" fillId="33" borderId="10" xfId="0" applyNumberFormat="1" applyFont="1" applyFill="1" applyBorder="1" applyAlignment="1">
      <alignment horizontal="right"/>
    </xf>
    <xf numFmtId="0" fontId="1" fillId="33" borderId="12" xfId="0"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 fillId="0" borderId="14" xfId="0" applyFont="1" applyBorder="1" applyAlignment="1">
      <alignment horizontal="center"/>
    </xf>
    <xf numFmtId="0" fontId="1" fillId="33" borderId="26" xfId="0" applyFont="1" applyFill="1" applyBorder="1" applyAlignment="1">
      <alignment/>
    </xf>
    <xf numFmtId="0" fontId="1" fillId="33" borderId="27" xfId="0" applyFont="1" applyFill="1" applyBorder="1" applyAlignment="1">
      <alignment/>
    </xf>
    <xf numFmtId="0" fontId="3" fillId="33" borderId="27" xfId="0" applyFont="1" applyFill="1" applyBorder="1" applyAlignment="1">
      <alignment/>
    </xf>
    <xf numFmtId="0" fontId="1" fillId="33" borderId="27" xfId="0" applyFont="1" applyFill="1" applyBorder="1" applyAlignment="1">
      <alignment horizontal="right"/>
    </xf>
    <xf numFmtId="0" fontId="1" fillId="33" borderId="27" xfId="0" applyFont="1" applyFill="1" applyBorder="1" applyAlignment="1">
      <alignment horizontal="right" vertical="center"/>
    </xf>
    <xf numFmtId="0" fontId="1" fillId="33" borderId="28" xfId="0" applyFont="1" applyFill="1" applyBorder="1" applyAlignment="1">
      <alignment horizontal="right"/>
    </xf>
    <xf numFmtId="0" fontId="1" fillId="0" borderId="13" xfId="0" applyFont="1" applyBorder="1" applyAlignment="1">
      <alignment horizontal="center" vertical="center" wrapText="1"/>
    </xf>
    <xf numFmtId="0" fontId="1" fillId="33" borderId="26"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3" fillId="33" borderId="32" xfId="0" applyFont="1" applyFill="1" applyBorder="1" applyAlignment="1">
      <alignment/>
    </xf>
    <xf numFmtId="0" fontId="1" fillId="33" borderId="28" xfId="0" applyFont="1" applyFill="1" applyBorder="1" applyAlignment="1">
      <alignment horizontal="left"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3" fillId="34" borderId="27" xfId="0" applyFont="1" applyFill="1" applyBorder="1" applyAlignment="1">
      <alignment horizontal="left" vertical="center" wrapText="1"/>
    </xf>
    <xf numFmtId="2" fontId="3" fillId="34" borderId="27" xfId="0" applyNumberFormat="1" applyFont="1" applyFill="1" applyBorder="1" applyAlignment="1">
      <alignment horizontal="right" vertical="center"/>
    </xf>
    <xf numFmtId="0" fontId="3" fillId="34" borderId="27" xfId="0" applyFont="1" applyFill="1" applyBorder="1" applyAlignment="1">
      <alignment horizontal="right" vertical="center"/>
    </xf>
    <xf numFmtId="1" fontId="3" fillId="34" borderId="27" xfId="0" applyNumberFormat="1" applyFont="1" applyFill="1" applyBorder="1" applyAlignment="1">
      <alignment horizontal="right" vertical="center"/>
    </xf>
    <xf numFmtId="2" fontId="3" fillId="34" borderId="28" xfId="0" applyNumberFormat="1" applyFont="1" applyFill="1" applyBorder="1" applyAlignment="1">
      <alignment horizontal="right" vertical="center"/>
    </xf>
    <xf numFmtId="0" fontId="3" fillId="35" borderId="33" xfId="0" applyFont="1" applyFill="1" applyBorder="1" applyAlignment="1">
      <alignment/>
    </xf>
    <xf numFmtId="0" fontId="3" fillId="35" borderId="32" xfId="0" applyFont="1" applyFill="1" applyBorder="1" applyAlignment="1">
      <alignment/>
    </xf>
    <xf numFmtId="2" fontId="3" fillId="35" borderId="32" xfId="0" applyNumberFormat="1" applyFont="1" applyFill="1" applyBorder="1" applyAlignment="1">
      <alignment/>
    </xf>
    <xf numFmtId="2" fontId="3" fillId="35" borderId="34" xfId="0" applyNumberFormat="1" applyFont="1" applyFill="1" applyBorder="1" applyAlignment="1">
      <alignment/>
    </xf>
    <xf numFmtId="0" fontId="6" fillId="0" borderId="12" xfId="0" applyFont="1" applyBorder="1" applyAlignment="1">
      <alignment vertical="center"/>
    </xf>
    <xf numFmtId="0" fontId="3" fillId="0" borderId="12" xfId="0" applyFont="1" applyBorder="1" applyAlignment="1">
      <alignment vertical="center"/>
    </xf>
    <xf numFmtId="2" fontId="3" fillId="0" borderId="12" xfId="0" applyNumberFormat="1" applyFont="1" applyFill="1" applyBorder="1" applyAlignment="1">
      <alignment horizontal="right" vertical="center"/>
    </xf>
    <xf numFmtId="1" fontId="3" fillId="0" borderId="12" xfId="0" applyNumberFormat="1" applyFont="1" applyFill="1" applyBorder="1" applyAlignment="1">
      <alignment horizontal="right" vertical="center"/>
    </xf>
    <xf numFmtId="0" fontId="3" fillId="33" borderId="27" xfId="0" applyFont="1" applyFill="1" applyBorder="1" applyAlignment="1">
      <alignment vertical="center"/>
    </xf>
    <xf numFmtId="0" fontId="1" fillId="0" borderId="29" xfId="0" applyFont="1" applyBorder="1" applyAlignment="1">
      <alignment horizontal="center" vertical="center" wrapText="1"/>
    </xf>
    <xf numFmtId="0" fontId="1" fillId="0" borderId="35" xfId="0" applyFont="1" applyBorder="1" applyAlignment="1">
      <alignment horizontal="center" vertical="center" wrapText="1"/>
    </xf>
    <xf numFmtId="2" fontId="3" fillId="0" borderId="36" xfId="0" applyNumberFormat="1" applyFont="1" applyFill="1" applyBorder="1" applyAlignment="1">
      <alignment horizontal="right" vertical="center"/>
    </xf>
    <xf numFmtId="2" fontId="1" fillId="0" borderId="37" xfId="0" applyNumberFormat="1" applyFont="1" applyBorder="1" applyAlignment="1">
      <alignment horizontal="right" vertical="center" wrapText="1"/>
    </xf>
    <xf numFmtId="0" fontId="1" fillId="0" borderId="22" xfId="0" applyFont="1" applyBorder="1" applyAlignment="1">
      <alignment/>
    </xf>
    <xf numFmtId="0" fontId="1" fillId="0" borderId="37" xfId="0" applyFont="1" applyBorder="1" applyAlignment="1">
      <alignment/>
    </xf>
    <xf numFmtId="0" fontId="1" fillId="0" borderId="38" xfId="0" applyFont="1" applyBorder="1" applyAlignment="1">
      <alignment horizontal="center" vertical="center"/>
    </xf>
    <xf numFmtId="0" fontId="1" fillId="0" borderId="22" xfId="0" applyFont="1" applyBorder="1" applyAlignment="1">
      <alignment vertical="center"/>
    </xf>
    <xf numFmtId="2" fontId="1" fillId="0" borderId="39" xfId="0" applyNumberFormat="1" applyFont="1" applyBorder="1" applyAlignment="1">
      <alignment horizontal="right" vertical="center" wrapText="1"/>
    </xf>
    <xf numFmtId="2" fontId="1" fillId="0" borderId="36" xfId="0" applyNumberFormat="1" applyFont="1" applyBorder="1" applyAlignment="1">
      <alignment horizontal="right" vertical="center" wrapText="1"/>
    </xf>
    <xf numFmtId="0" fontId="1" fillId="0" borderId="38" xfId="0" applyFont="1" applyBorder="1" applyAlignment="1">
      <alignment/>
    </xf>
    <xf numFmtId="0" fontId="1" fillId="0" borderId="13" xfId="0" applyFont="1" applyBorder="1" applyAlignment="1">
      <alignment/>
    </xf>
    <xf numFmtId="0" fontId="3" fillId="0" borderId="13" xfId="0" applyFont="1" applyBorder="1" applyAlignment="1">
      <alignment vertical="center"/>
    </xf>
    <xf numFmtId="0" fontId="1" fillId="0" borderId="39" xfId="0" applyFont="1" applyBorder="1" applyAlignment="1">
      <alignment/>
    </xf>
    <xf numFmtId="0" fontId="1" fillId="0" borderId="35" xfId="0" applyFont="1" applyBorder="1" applyAlignment="1">
      <alignment/>
    </xf>
    <xf numFmtId="0" fontId="6" fillId="0" borderId="12" xfId="0" applyFont="1" applyBorder="1" applyAlignment="1">
      <alignment/>
    </xf>
    <xf numFmtId="2" fontId="3" fillId="0" borderId="12" xfId="0" applyNumberFormat="1" applyFont="1" applyBorder="1" applyAlignment="1">
      <alignment/>
    </xf>
    <xf numFmtId="1" fontId="3" fillId="0" borderId="12" xfId="0" applyNumberFormat="1" applyFont="1" applyBorder="1" applyAlignment="1">
      <alignment/>
    </xf>
    <xf numFmtId="2" fontId="3" fillId="0" borderId="36" xfId="0" applyNumberFormat="1" applyFont="1" applyBorder="1" applyAlignment="1">
      <alignment/>
    </xf>
    <xf numFmtId="0" fontId="1" fillId="33" borderId="28" xfId="0" applyFont="1" applyFill="1" applyBorder="1" applyAlignment="1">
      <alignment/>
    </xf>
    <xf numFmtId="0" fontId="1" fillId="35" borderId="23" xfId="0" applyFont="1" applyFill="1" applyBorder="1" applyAlignment="1">
      <alignment/>
    </xf>
    <xf numFmtId="0" fontId="1" fillId="35" borderId="19" xfId="0" applyFont="1" applyFill="1" applyBorder="1" applyAlignment="1">
      <alignment/>
    </xf>
    <xf numFmtId="0" fontId="3" fillId="35" borderId="19" xfId="0" applyFont="1" applyFill="1" applyBorder="1" applyAlignment="1">
      <alignment vertical="center"/>
    </xf>
    <xf numFmtId="2" fontId="3" fillId="35" borderId="19" xfId="0" applyNumberFormat="1" applyFont="1" applyFill="1" applyBorder="1" applyAlignment="1">
      <alignment/>
    </xf>
    <xf numFmtId="1" fontId="3" fillId="35" borderId="19" xfId="0" applyNumberFormat="1" applyFont="1" applyFill="1" applyBorder="1" applyAlignment="1">
      <alignment/>
    </xf>
    <xf numFmtId="2" fontId="3" fillId="35" borderId="40" xfId="0" applyNumberFormat="1" applyFont="1" applyFill="1" applyBorder="1" applyAlignment="1">
      <alignment/>
    </xf>
    <xf numFmtId="2" fontId="3" fillId="0" borderId="37" xfId="0" applyNumberFormat="1" applyFont="1" applyBorder="1" applyAlignment="1">
      <alignment horizontal="right" vertical="center" wrapText="1"/>
    </xf>
    <xf numFmtId="0" fontId="3" fillId="0" borderId="22" xfId="0" applyFont="1" applyBorder="1" applyAlignment="1">
      <alignment horizontal="center"/>
    </xf>
    <xf numFmtId="0" fontId="1" fillId="0" borderId="41" xfId="0" applyFont="1" applyBorder="1" applyAlignment="1">
      <alignment horizontal="left" vertical="center" wrapText="1"/>
    </xf>
    <xf numFmtId="2" fontId="1" fillId="0" borderId="19" xfId="0" applyNumberFormat="1" applyFont="1" applyBorder="1" applyAlignment="1">
      <alignment horizontal="right" vertical="center" wrapText="1"/>
    </xf>
    <xf numFmtId="2" fontId="1" fillId="0" borderId="40" xfId="0" applyNumberFormat="1" applyFont="1" applyBorder="1" applyAlignment="1">
      <alignment horizontal="right" vertical="center" wrapText="1"/>
    </xf>
    <xf numFmtId="0" fontId="3" fillId="0" borderId="12" xfId="0" applyFont="1" applyBorder="1" applyAlignment="1">
      <alignment horizontal="right"/>
    </xf>
    <xf numFmtId="2" fontId="3" fillId="0" borderId="36" xfId="0" applyNumberFormat="1" applyFont="1" applyBorder="1" applyAlignment="1">
      <alignment horizontal="right"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1" fillId="33" borderId="27" xfId="0" applyFont="1" applyFill="1" applyBorder="1" applyAlignment="1">
      <alignment horizontal="right" vertical="center" wrapText="1"/>
    </xf>
    <xf numFmtId="0" fontId="1" fillId="33" borderId="2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3" xfId="0" applyFont="1" applyBorder="1" applyAlignment="1">
      <alignment horizontal="right" vertical="center" wrapText="1"/>
    </xf>
    <xf numFmtId="0" fontId="3" fillId="33" borderId="33" xfId="0" applyFont="1" applyFill="1" applyBorder="1" applyAlignment="1">
      <alignment horizontal="center" vertical="center" wrapText="1"/>
    </xf>
    <xf numFmtId="0" fontId="3" fillId="33" borderId="27" xfId="0" applyFont="1" applyFill="1" applyBorder="1" applyAlignment="1">
      <alignment horizontal="left" vertical="center" wrapText="1"/>
    </xf>
    <xf numFmtId="2" fontId="1" fillId="33" borderId="28" xfId="0" applyNumberFormat="1" applyFont="1" applyFill="1" applyBorder="1" applyAlignment="1">
      <alignment horizontal="right" vertical="center" wrapText="1"/>
    </xf>
    <xf numFmtId="0" fontId="1" fillId="0" borderId="38" xfId="0" applyFont="1" applyFill="1" applyBorder="1" applyAlignment="1">
      <alignment horizontal="center" vertical="center" wrapText="1"/>
    </xf>
    <xf numFmtId="0" fontId="3" fillId="33" borderId="22" xfId="0" applyFont="1" applyFill="1" applyBorder="1" applyAlignment="1">
      <alignment horizontal="center"/>
    </xf>
    <xf numFmtId="0" fontId="1" fillId="0" borderId="13" xfId="0" applyFont="1" applyFill="1" applyBorder="1" applyAlignment="1">
      <alignment horizontal="right" vertical="center" wrapText="1"/>
    </xf>
    <xf numFmtId="0" fontId="3" fillId="33" borderId="26" xfId="0" applyFont="1" applyFill="1" applyBorder="1" applyAlignment="1">
      <alignment horizontal="center"/>
    </xf>
    <xf numFmtId="0" fontId="1" fillId="35" borderId="33" xfId="0" applyFont="1" applyFill="1" applyBorder="1" applyAlignment="1">
      <alignment/>
    </xf>
    <xf numFmtId="0" fontId="1" fillId="35" borderId="32" xfId="0" applyFont="1" applyFill="1" applyBorder="1" applyAlignment="1">
      <alignment/>
    </xf>
    <xf numFmtId="0" fontId="1" fillId="0" borderId="35" xfId="0" applyFont="1" applyFill="1" applyBorder="1" applyAlignment="1">
      <alignment horizontal="center" vertical="center" wrapText="1"/>
    </xf>
    <xf numFmtId="0" fontId="1" fillId="0" borderId="43" xfId="0" applyFont="1" applyBorder="1" applyAlignment="1">
      <alignment horizontal="left" vertical="center" wrapText="1"/>
    </xf>
    <xf numFmtId="0" fontId="1" fillId="0" borderId="12" xfId="0" applyFont="1" applyBorder="1" applyAlignment="1">
      <alignment horizontal="right" vertical="center" wrapText="1"/>
    </xf>
    <xf numFmtId="0" fontId="3" fillId="34" borderId="26" xfId="0" applyFont="1" applyFill="1" applyBorder="1" applyAlignment="1">
      <alignment horizontal="center"/>
    </xf>
    <xf numFmtId="0" fontId="3" fillId="34" borderId="32" xfId="0" applyFont="1" applyFill="1" applyBorder="1" applyAlignment="1">
      <alignment horizontal="left" vertical="center" wrapText="1"/>
    </xf>
    <xf numFmtId="0" fontId="3" fillId="34" borderId="27" xfId="0" applyFont="1" applyFill="1" applyBorder="1" applyAlignment="1">
      <alignment horizontal="right"/>
    </xf>
    <xf numFmtId="2" fontId="3" fillId="34" borderId="28" xfId="0" applyNumberFormat="1" applyFont="1" applyFill="1" applyBorder="1" applyAlignment="1">
      <alignment horizontal="right" vertical="center" wrapText="1"/>
    </xf>
    <xf numFmtId="2" fontId="3" fillId="34" borderId="27" xfId="0" applyNumberFormat="1" applyFont="1" applyFill="1" applyBorder="1" applyAlignment="1">
      <alignment horizontal="right"/>
    </xf>
    <xf numFmtId="0" fontId="1" fillId="0" borderId="12" xfId="0" applyFont="1" applyFill="1" applyBorder="1" applyAlignment="1">
      <alignment horizontal="right" vertical="center" wrapText="1"/>
    </xf>
    <xf numFmtId="0" fontId="3" fillId="34" borderId="26" xfId="0" applyFont="1" applyFill="1" applyBorder="1" applyAlignment="1">
      <alignment horizontal="center" vertical="center" wrapText="1"/>
    </xf>
    <xf numFmtId="0" fontId="1" fillId="34" borderId="26" xfId="0" applyFont="1" applyFill="1" applyBorder="1" applyAlignment="1">
      <alignment/>
    </xf>
    <xf numFmtId="0" fontId="3" fillId="34" borderId="27" xfId="0" applyFont="1" applyFill="1" applyBorder="1" applyAlignment="1">
      <alignment horizontal="right" vertical="center" wrapText="1"/>
    </xf>
    <xf numFmtId="0" fontId="1" fillId="0" borderId="12" xfId="0" applyFont="1" applyBorder="1" applyAlignment="1">
      <alignment vertical="center"/>
    </xf>
    <xf numFmtId="0" fontId="3" fillId="0" borderId="22" xfId="0" applyFont="1" applyBorder="1" applyAlignment="1">
      <alignment horizontal="center" vertical="center"/>
    </xf>
    <xf numFmtId="0" fontId="1" fillId="0" borderId="23" xfId="0" applyFont="1" applyBorder="1" applyAlignment="1">
      <alignment horizontal="center" vertical="center"/>
    </xf>
    <xf numFmtId="2" fontId="3" fillId="33" borderId="27" xfId="0" applyNumberFormat="1" applyFont="1" applyFill="1" applyBorder="1" applyAlignment="1">
      <alignment horizontal="right" vertical="center" wrapText="1"/>
    </xf>
    <xf numFmtId="2" fontId="3" fillId="33" borderId="28" xfId="0" applyNumberFormat="1" applyFont="1" applyFill="1" applyBorder="1" applyAlignment="1">
      <alignment horizontal="right" vertical="center" wrapText="1"/>
    </xf>
    <xf numFmtId="0" fontId="1" fillId="0" borderId="38" xfId="0" applyFont="1" applyBorder="1" applyAlignment="1">
      <alignment horizontal="center" vertical="center" wrapText="1"/>
    </xf>
    <xf numFmtId="0" fontId="1" fillId="0" borderId="14" xfId="0" applyFont="1" applyBorder="1" applyAlignment="1">
      <alignment horizontal="left" vertical="center" wrapText="1"/>
    </xf>
    <xf numFmtId="2" fontId="1" fillId="0" borderId="39" xfId="0" applyNumberFormat="1" applyFont="1" applyBorder="1" applyAlignment="1">
      <alignment horizontal="left" vertical="center" wrapText="1"/>
    </xf>
    <xf numFmtId="0" fontId="1" fillId="0" borderId="35" xfId="0" applyFont="1" applyBorder="1" applyAlignment="1">
      <alignment horizontal="center" vertical="center"/>
    </xf>
    <xf numFmtId="0" fontId="1" fillId="33" borderId="27" xfId="0" applyFont="1" applyFill="1" applyBorder="1" applyAlignment="1">
      <alignment horizontal="left" vertical="center" wrapText="1"/>
    </xf>
    <xf numFmtId="2" fontId="1" fillId="0" borderId="13" xfId="0" applyNumberFormat="1" applyFont="1" applyFill="1" applyBorder="1" applyAlignment="1">
      <alignment horizontal="right" vertical="center" wrapText="1"/>
    </xf>
    <xf numFmtId="0" fontId="1" fillId="0" borderId="12" xfId="0" applyFont="1" applyBorder="1" applyAlignment="1">
      <alignment wrapText="1"/>
    </xf>
    <xf numFmtId="0" fontId="3" fillId="33" borderId="26" xfId="0" applyFont="1" applyFill="1" applyBorder="1" applyAlignment="1">
      <alignment horizontal="center" vertical="center"/>
    </xf>
    <xf numFmtId="0" fontId="1" fillId="0" borderId="38" xfId="0" applyFont="1" applyBorder="1" applyAlignment="1">
      <alignment horizontal="center"/>
    </xf>
    <xf numFmtId="2" fontId="1" fillId="0" borderId="39" xfId="0" applyNumberFormat="1" applyFont="1" applyBorder="1" applyAlignment="1">
      <alignment/>
    </xf>
    <xf numFmtId="0" fontId="1" fillId="0" borderId="12" xfId="0" applyFont="1" applyFill="1" applyBorder="1" applyAlignment="1">
      <alignment/>
    </xf>
    <xf numFmtId="2" fontId="3" fillId="33" borderId="37" xfId="0" applyNumberFormat="1" applyFont="1" applyFill="1" applyBorder="1" applyAlignment="1">
      <alignment horizontal="right" vertical="center" wrapText="1"/>
    </xf>
    <xf numFmtId="0" fontId="1" fillId="0" borderId="12" xfId="0" applyFont="1" applyBorder="1" applyAlignment="1">
      <alignment/>
    </xf>
    <xf numFmtId="2" fontId="1" fillId="0" borderId="12" xfId="0" applyNumberFormat="1" applyFont="1" applyFill="1" applyBorder="1" applyAlignment="1">
      <alignment horizontal="right" vertical="center" wrapText="1"/>
    </xf>
    <xf numFmtId="0" fontId="3" fillId="0" borderId="23" xfId="0" applyFont="1" applyFill="1" applyBorder="1" applyAlignment="1">
      <alignment horizontal="center"/>
    </xf>
    <xf numFmtId="0" fontId="1" fillId="0" borderId="19" xfId="0" applyFont="1" applyBorder="1" applyAlignment="1">
      <alignment vertical="center"/>
    </xf>
    <xf numFmtId="0" fontId="1" fillId="0" borderId="19" xfId="0" applyFont="1" applyFill="1" applyBorder="1" applyAlignment="1">
      <alignment/>
    </xf>
    <xf numFmtId="0" fontId="1" fillId="0" borderId="13" xfId="0" applyFont="1" applyFill="1" applyBorder="1" applyAlignment="1">
      <alignment horizontal="center" vertical="center" wrapText="1"/>
    </xf>
    <xf numFmtId="0" fontId="1" fillId="0" borderId="12" xfId="0" applyFont="1" applyBorder="1" applyAlignment="1">
      <alignment vertical="center" wrapText="1"/>
    </xf>
    <xf numFmtId="0" fontId="1" fillId="0" borderId="12" xfId="0" applyFont="1" applyFill="1" applyBorder="1" applyAlignment="1">
      <alignment horizontal="right" vertical="center"/>
    </xf>
    <xf numFmtId="0" fontId="3" fillId="33" borderId="26" xfId="0" applyFont="1" applyFill="1" applyBorder="1" applyAlignment="1">
      <alignment/>
    </xf>
    <xf numFmtId="2" fontId="3" fillId="33" borderId="44" xfId="0" applyNumberFormat="1" applyFont="1" applyFill="1" applyBorder="1" applyAlignment="1">
      <alignment horizontal="right" vertical="center" wrapText="1"/>
    </xf>
    <xf numFmtId="2" fontId="3" fillId="33" borderId="34" xfId="0" applyNumberFormat="1" applyFont="1" applyFill="1" applyBorder="1" applyAlignment="1">
      <alignment horizontal="right" vertical="center" wrapText="1"/>
    </xf>
    <xf numFmtId="0" fontId="1" fillId="0" borderId="38" xfId="0" applyFont="1" applyFill="1" applyBorder="1" applyAlignment="1">
      <alignment horizontal="center" vertical="center"/>
    </xf>
    <xf numFmtId="0" fontId="1" fillId="0" borderId="13" xfId="0" applyFont="1" applyFill="1" applyBorder="1" applyAlignment="1">
      <alignment vertical="center"/>
    </xf>
    <xf numFmtId="0" fontId="1" fillId="0" borderId="45" xfId="0" applyFont="1" applyFill="1" applyBorder="1" applyAlignment="1">
      <alignment horizontal="right" vertical="center" wrapText="1"/>
    </xf>
    <xf numFmtId="1" fontId="1" fillId="0" borderId="46" xfId="0" applyNumberFormat="1" applyFont="1" applyFill="1" applyBorder="1" applyAlignment="1">
      <alignment horizontal="center" vertical="center" wrapText="1"/>
    </xf>
    <xf numFmtId="0" fontId="1" fillId="0" borderId="39" xfId="0" applyFont="1" applyFill="1" applyBorder="1" applyAlignment="1">
      <alignment horizontal="left" vertical="center" wrapText="1"/>
    </xf>
    <xf numFmtId="0" fontId="3" fillId="0" borderId="35" xfId="0" applyFont="1" applyFill="1" applyBorder="1" applyAlignment="1">
      <alignment horizontal="center" vertical="center"/>
    </xf>
    <xf numFmtId="1" fontId="1" fillId="0" borderId="12" xfId="0" applyNumberFormat="1" applyFont="1" applyFill="1" applyBorder="1" applyAlignment="1">
      <alignment horizontal="right" vertical="center"/>
    </xf>
    <xf numFmtId="0" fontId="1" fillId="0" borderId="13" xfId="0" applyFont="1" applyBorder="1" applyAlignment="1">
      <alignment vertical="center"/>
    </xf>
    <xf numFmtId="0" fontId="1" fillId="0" borderId="46" xfId="0" applyFont="1" applyFill="1" applyBorder="1" applyAlignment="1">
      <alignment horizontal="right" vertical="center"/>
    </xf>
    <xf numFmtId="1" fontId="1" fillId="0" borderId="14" xfId="0" applyNumberFormat="1" applyFont="1" applyFill="1" applyBorder="1" applyAlignment="1">
      <alignment horizontal="center" vertical="center"/>
    </xf>
    <xf numFmtId="0" fontId="1" fillId="0" borderId="39" xfId="0" applyFont="1" applyFill="1" applyBorder="1" applyAlignment="1">
      <alignment/>
    </xf>
    <xf numFmtId="0" fontId="1" fillId="0" borderId="35" xfId="0" applyFont="1" applyFill="1" applyBorder="1" applyAlignment="1">
      <alignment horizontal="center" vertical="center"/>
    </xf>
    <xf numFmtId="0" fontId="1" fillId="0" borderId="45" xfId="0" applyFont="1" applyFill="1" applyBorder="1" applyAlignment="1">
      <alignment horizontal="right" vertical="center"/>
    </xf>
    <xf numFmtId="0" fontId="1" fillId="0" borderId="13" xfId="0" applyFont="1" applyFill="1" applyBorder="1" applyAlignment="1">
      <alignment horizontal="center" vertical="center"/>
    </xf>
    <xf numFmtId="0" fontId="1" fillId="0" borderId="47" xfId="0" applyFont="1" applyFill="1" applyBorder="1" applyAlignment="1">
      <alignment/>
    </xf>
    <xf numFmtId="0" fontId="1" fillId="0" borderId="12" xfId="0" applyFont="1" applyFill="1" applyBorder="1" applyAlignment="1">
      <alignment vertical="center"/>
    </xf>
    <xf numFmtId="0" fontId="3" fillId="35" borderId="33" xfId="0" applyFont="1" applyFill="1" applyBorder="1" applyAlignment="1">
      <alignment horizontal="center" vertical="center"/>
    </xf>
    <xf numFmtId="0" fontId="3" fillId="35" borderId="32" xfId="0" applyFont="1" applyFill="1" applyBorder="1" applyAlignment="1">
      <alignment horizontal="left" vertical="center"/>
    </xf>
    <xf numFmtId="2" fontId="3" fillId="35" borderId="32" xfId="0" applyNumberFormat="1" applyFont="1" applyFill="1" applyBorder="1" applyAlignment="1">
      <alignment horizontal="right" vertical="center"/>
    </xf>
    <xf numFmtId="2" fontId="3" fillId="35" borderId="34" xfId="0" applyNumberFormat="1" applyFont="1" applyFill="1" applyBorder="1" applyAlignment="1">
      <alignment horizontal="right" vertical="center"/>
    </xf>
    <xf numFmtId="0" fontId="1" fillId="0" borderId="19" xfId="0" applyFont="1" applyFill="1" applyBorder="1" applyAlignment="1">
      <alignment horizontal="left" vertical="center" wrapText="1"/>
    </xf>
    <xf numFmtId="0" fontId="1" fillId="0" borderId="19" xfId="0" applyFont="1" applyFill="1" applyBorder="1" applyAlignment="1">
      <alignment horizontal="right" vertical="center"/>
    </xf>
    <xf numFmtId="0" fontId="1" fillId="0" borderId="48" xfId="0" applyFont="1" applyBorder="1" applyAlignment="1">
      <alignment horizontal="left" vertical="center" wrapText="1"/>
    </xf>
    <xf numFmtId="0" fontId="1" fillId="33" borderId="49" xfId="0" applyFont="1" applyFill="1" applyBorder="1" applyAlignment="1">
      <alignment horizontal="center" vertical="center" wrapText="1"/>
    </xf>
    <xf numFmtId="0" fontId="3" fillId="33" borderId="27" xfId="0" applyFont="1" applyFill="1" applyBorder="1" applyAlignment="1">
      <alignment horizontal="left" vertical="center"/>
    </xf>
    <xf numFmtId="0" fontId="1" fillId="0" borderId="13" xfId="0" applyFont="1" applyFill="1" applyBorder="1" applyAlignment="1">
      <alignment horizontal="left" vertical="center" wrapText="1"/>
    </xf>
    <xf numFmtId="0" fontId="1" fillId="0" borderId="13" xfId="0" applyFont="1" applyBorder="1" applyAlignment="1">
      <alignment horizontal="justify" vertical="center"/>
    </xf>
    <xf numFmtId="0" fontId="1" fillId="0" borderId="13" xfId="0" applyFont="1" applyFill="1" applyBorder="1" applyAlignment="1">
      <alignment horizontal="right" vertical="center"/>
    </xf>
    <xf numFmtId="0" fontId="1" fillId="0" borderId="12" xfId="0" applyFont="1" applyFill="1" applyBorder="1" applyAlignment="1">
      <alignment horizontal="left" vertical="center" wrapText="1"/>
    </xf>
    <xf numFmtId="0" fontId="3" fillId="33" borderId="22" xfId="0" applyFont="1" applyFill="1" applyBorder="1" applyAlignment="1">
      <alignment horizontal="center" vertical="center"/>
    </xf>
    <xf numFmtId="0" fontId="1" fillId="0" borderId="19" xfId="0" applyFont="1" applyFill="1" applyBorder="1" applyAlignment="1">
      <alignment horizontal="right" vertical="center" wrapText="1"/>
    </xf>
    <xf numFmtId="0" fontId="1" fillId="0" borderId="19" xfId="0" applyFont="1" applyBorder="1" applyAlignment="1">
      <alignment horizontal="right"/>
    </xf>
    <xf numFmtId="0" fontId="3" fillId="33" borderId="27" xfId="0" applyFont="1" applyFill="1" applyBorder="1" applyAlignment="1">
      <alignment horizontal="right" vertical="center" wrapText="1"/>
    </xf>
    <xf numFmtId="2" fontId="3" fillId="33" borderId="28" xfId="0" applyNumberFormat="1" applyFont="1" applyFill="1" applyBorder="1" applyAlignment="1">
      <alignment horizontal="right" vertical="center"/>
    </xf>
    <xf numFmtId="0" fontId="1" fillId="0" borderId="39" xfId="0" applyFont="1" applyBorder="1" applyAlignment="1">
      <alignment horizontal="left" vertical="center" wrapText="1"/>
    </xf>
    <xf numFmtId="2" fontId="3" fillId="33" borderId="27" xfId="0" applyNumberFormat="1" applyFont="1" applyFill="1" applyBorder="1" applyAlignment="1">
      <alignment horizontal="right"/>
    </xf>
    <xf numFmtId="0" fontId="3" fillId="33" borderId="27" xfId="0" applyFont="1" applyFill="1" applyBorder="1" applyAlignment="1">
      <alignment horizontal="right"/>
    </xf>
    <xf numFmtId="0" fontId="1" fillId="0" borderId="13" xfId="0" applyFont="1" applyBorder="1" applyAlignment="1">
      <alignment horizontal="right"/>
    </xf>
    <xf numFmtId="0" fontId="1" fillId="0" borderId="25" xfId="0" applyFont="1" applyBorder="1" applyAlignment="1">
      <alignment horizontal="center"/>
    </xf>
    <xf numFmtId="0" fontId="1" fillId="0" borderId="20" xfId="0" applyFont="1" applyFill="1" applyBorder="1" applyAlignment="1">
      <alignment horizontal="right" vertical="center" wrapText="1"/>
    </xf>
    <xf numFmtId="2" fontId="3" fillId="33" borderId="27" xfId="0" applyNumberFormat="1" applyFont="1" applyFill="1" applyBorder="1" applyAlignment="1">
      <alignment/>
    </xf>
    <xf numFmtId="2" fontId="3" fillId="33" borderId="28" xfId="0" applyNumberFormat="1" applyFont="1" applyFill="1" applyBorder="1" applyAlignment="1">
      <alignment/>
    </xf>
    <xf numFmtId="0" fontId="1" fillId="0" borderId="22" xfId="0" applyFont="1" applyFill="1" applyBorder="1" applyAlignment="1">
      <alignment horizontal="center"/>
    </xf>
    <xf numFmtId="0" fontId="1" fillId="0" borderId="19" xfId="0" applyFont="1" applyBorder="1" applyAlignment="1">
      <alignment vertical="center" wrapText="1"/>
    </xf>
    <xf numFmtId="2" fontId="3" fillId="33" borderId="44" xfId="0" applyNumberFormat="1" applyFont="1" applyFill="1" applyBorder="1" applyAlignment="1">
      <alignment vertical="center" wrapText="1"/>
    </xf>
    <xf numFmtId="1" fontId="1" fillId="0" borderId="46"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1" fillId="33" borderId="27" xfId="0" applyFont="1" applyFill="1" applyBorder="1" applyAlignment="1">
      <alignment vertical="center" wrapText="1"/>
    </xf>
    <xf numFmtId="0" fontId="10" fillId="33" borderId="22" xfId="0" applyFont="1" applyFill="1" applyBorder="1" applyAlignment="1">
      <alignment horizontal="center"/>
    </xf>
    <xf numFmtId="0" fontId="4" fillId="0" borderId="22" xfId="0" applyFont="1" applyBorder="1" applyAlignment="1">
      <alignment horizontal="center"/>
    </xf>
    <xf numFmtId="0" fontId="4" fillId="0" borderId="22" xfId="0" applyFont="1" applyBorder="1" applyAlignment="1">
      <alignment horizontal="center" vertical="center"/>
    </xf>
    <xf numFmtId="0" fontId="10" fillId="33" borderId="35" xfId="0" applyFont="1" applyFill="1" applyBorder="1" applyAlignment="1">
      <alignment horizontal="center" vertical="center"/>
    </xf>
    <xf numFmtId="0" fontId="10" fillId="33" borderId="0" xfId="0" applyFont="1" applyFill="1" applyBorder="1" applyAlignment="1">
      <alignment horizontal="left"/>
    </xf>
    <xf numFmtId="2" fontId="3" fillId="33" borderId="36" xfId="0" applyNumberFormat="1" applyFont="1" applyFill="1" applyBorder="1" applyAlignment="1">
      <alignment horizontal="right" vertical="center" wrapText="1"/>
    </xf>
    <xf numFmtId="0" fontId="10" fillId="33" borderId="22" xfId="0" applyFont="1" applyFill="1" applyBorder="1" applyAlignment="1">
      <alignment horizontal="center" vertical="center"/>
    </xf>
    <xf numFmtId="0" fontId="4" fillId="33" borderId="22" xfId="0" applyFont="1" applyFill="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left" vertical="center" wrapText="1"/>
    </xf>
    <xf numFmtId="0" fontId="4" fillId="0" borderId="19" xfId="0" applyFont="1" applyBorder="1" applyAlignment="1">
      <alignment horizontal="right" vertical="center"/>
    </xf>
    <xf numFmtId="2" fontId="1" fillId="0" borderId="19" xfId="0" applyNumberFormat="1" applyFont="1" applyFill="1" applyBorder="1" applyAlignment="1">
      <alignment horizontal="right" vertical="center"/>
    </xf>
    <xf numFmtId="0" fontId="1" fillId="0" borderId="47" xfId="0" applyFont="1" applyFill="1" applyBorder="1" applyAlignment="1">
      <alignment horizontal="right"/>
    </xf>
    <xf numFmtId="2" fontId="1" fillId="0" borderId="12" xfId="0" applyNumberFormat="1" applyFont="1" applyFill="1" applyBorder="1" applyAlignment="1">
      <alignment horizontal="right" vertical="center"/>
    </xf>
    <xf numFmtId="2" fontId="3" fillId="33" borderId="27" xfId="0" applyNumberFormat="1" applyFont="1" applyFill="1" applyBorder="1" applyAlignment="1">
      <alignment horizontal="right" vertical="center"/>
    </xf>
    <xf numFmtId="0" fontId="1" fillId="0" borderId="39" xfId="0" applyFont="1" applyFill="1" applyBorder="1" applyAlignment="1">
      <alignment horizontal="right"/>
    </xf>
    <xf numFmtId="0" fontId="1" fillId="0" borderId="13" xfId="0" applyFont="1" applyFill="1" applyBorder="1" applyAlignment="1">
      <alignment horizontal="left" vertical="center"/>
    </xf>
    <xf numFmtId="1" fontId="1" fillId="0" borderId="14" xfId="0" applyNumberFormat="1" applyFont="1" applyFill="1" applyBorder="1" applyAlignment="1">
      <alignment horizontal="right" vertical="center"/>
    </xf>
    <xf numFmtId="1" fontId="1" fillId="0" borderId="46" xfId="0" applyNumberFormat="1" applyFont="1" applyFill="1" applyBorder="1" applyAlignment="1">
      <alignment horizontal="right" vertical="center"/>
    </xf>
    <xf numFmtId="0" fontId="1" fillId="0" borderId="39" xfId="0" applyFont="1" applyFill="1" applyBorder="1" applyAlignment="1">
      <alignment horizontal="right" vertical="center" wrapText="1"/>
    </xf>
    <xf numFmtId="0" fontId="3" fillId="34" borderId="27" xfId="0" applyFont="1" applyFill="1" applyBorder="1" applyAlignment="1">
      <alignment/>
    </xf>
    <xf numFmtId="0" fontId="3" fillId="34" borderId="27" xfId="0" applyFont="1" applyFill="1" applyBorder="1" applyAlignment="1">
      <alignment horizontal="left" vertical="center"/>
    </xf>
    <xf numFmtId="0" fontId="1" fillId="34" borderId="27" xfId="0" applyFont="1" applyFill="1" applyBorder="1" applyAlignment="1">
      <alignment horizontal="left" vertical="center" wrapText="1"/>
    </xf>
    <xf numFmtId="2" fontId="3" fillId="34" borderId="44" xfId="0" applyNumberFormat="1" applyFont="1" applyFill="1" applyBorder="1" applyAlignment="1">
      <alignment horizontal="right" vertical="center" wrapText="1"/>
    </xf>
    <xf numFmtId="2" fontId="3" fillId="34" borderId="34" xfId="0" applyNumberFormat="1" applyFont="1" applyFill="1" applyBorder="1" applyAlignment="1">
      <alignment horizontal="right" vertical="center" wrapText="1"/>
    </xf>
    <xf numFmtId="0" fontId="1" fillId="34" borderId="27" xfId="0" applyFont="1" applyFill="1" applyBorder="1" applyAlignment="1">
      <alignment/>
    </xf>
    <xf numFmtId="0" fontId="1" fillId="34" borderId="26" xfId="0" applyFont="1" applyFill="1" applyBorder="1" applyAlignment="1">
      <alignment horizontal="center" vertical="center"/>
    </xf>
    <xf numFmtId="2" fontId="3" fillId="0" borderId="37" xfId="0" applyNumberFormat="1" applyFont="1" applyFill="1" applyBorder="1" applyAlignment="1">
      <alignment horizontal="right" vertical="center" wrapText="1"/>
    </xf>
    <xf numFmtId="0" fontId="3" fillId="33" borderId="22"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3" fillId="35" borderId="33" xfId="0" applyFont="1" applyFill="1" applyBorder="1" applyAlignment="1">
      <alignment horizontal="right" vertical="center"/>
    </xf>
    <xf numFmtId="0" fontId="3" fillId="35" borderId="32" xfId="0" applyFont="1" applyFill="1" applyBorder="1" applyAlignment="1">
      <alignment horizontal="left"/>
    </xf>
    <xf numFmtId="0" fontId="3" fillId="33" borderId="25" xfId="0" applyFont="1" applyFill="1" applyBorder="1" applyAlignment="1">
      <alignment horizontal="center" vertical="center"/>
    </xf>
    <xf numFmtId="0" fontId="3" fillId="33" borderId="20" xfId="0" applyFont="1" applyFill="1" applyBorder="1" applyAlignment="1">
      <alignment/>
    </xf>
    <xf numFmtId="0" fontId="3" fillId="33" borderId="20" xfId="0" applyFont="1" applyFill="1" applyBorder="1" applyAlignment="1">
      <alignment horizontal="left" vertical="center" wrapText="1"/>
    </xf>
    <xf numFmtId="2" fontId="3" fillId="33" borderId="20" xfId="0" applyNumberFormat="1" applyFont="1" applyFill="1" applyBorder="1" applyAlignment="1">
      <alignment horizontal="right" vertical="center" wrapText="1"/>
    </xf>
    <xf numFmtId="2" fontId="3" fillId="33" borderId="31" xfId="0" applyNumberFormat="1" applyFont="1" applyFill="1" applyBorder="1" applyAlignment="1">
      <alignment horizontal="right" vertical="center" wrapText="1"/>
    </xf>
    <xf numFmtId="0" fontId="3" fillId="33" borderId="29" xfId="0" applyFont="1" applyFill="1" applyBorder="1" applyAlignment="1">
      <alignment horizontal="center" vertical="center"/>
    </xf>
    <xf numFmtId="0" fontId="3" fillId="33" borderId="14" xfId="0" applyFont="1" applyFill="1" applyBorder="1" applyAlignment="1">
      <alignment horizontal="left" vertical="center" wrapText="1"/>
    </xf>
    <xf numFmtId="2" fontId="3" fillId="33" borderId="14" xfId="0" applyNumberFormat="1" applyFont="1" applyFill="1" applyBorder="1" applyAlignment="1">
      <alignment horizontal="right" vertical="center" wrapText="1"/>
    </xf>
    <xf numFmtId="2" fontId="3" fillId="33" borderId="50" xfId="0" applyNumberFormat="1" applyFont="1" applyFill="1" applyBorder="1" applyAlignment="1">
      <alignment horizontal="right" vertical="center" wrapText="1"/>
    </xf>
    <xf numFmtId="0" fontId="3" fillId="33" borderId="24" xfId="0" applyFont="1" applyFill="1" applyBorder="1" applyAlignment="1">
      <alignment horizontal="center" vertical="center"/>
    </xf>
    <xf numFmtId="0" fontId="3" fillId="33" borderId="18" xfId="0" applyFont="1" applyFill="1" applyBorder="1" applyAlignment="1">
      <alignment horizontal="left" vertical="center" wrapText="1"/>
    </xf>
    <xf numFmtId="2" fontId="3" fillId="33" borderId="18" xfId="0" applyNumberFormat="1" applyFont="1" applyFill="1" applyBorder="1" applyAlignment="1">
      <alignment horizontal="right" vertical="center" wrapText="1"/>
    </xf>
    <xf numFmtId="2" fontId="3" fillId="33" borderId="51" xfId="0" applyNumberFormat="1" applyFont="1" applyFill="1" applyBorder="1" applyAlignment="1">
      <alignment horizontal="right" vertical="center" wrapText="1"/>
    </xf>
    <xf numFmtId="0" fontId="1" fillId="0" borderId="13" xfId="55" applyFont="1" applyBorder="1" applyAlignment="1">
      <alignment horizontal="center" vertical="center" wrapText="1"/>
      <protection/>
    </xf>
    <xf numFmtId="0" fontId="1" fillId="33" borderId="27" xfId="55" applyFont="1" applyFill="1" applyBorder="1" applyAlignment="1">
      <alignment horizontal="center" vertical="center" wrapText="1"/>
      <protection/>
    </xf>
    <xf numFmtId="2" fontId="3" fillId="33" borderId="27" xfId="55" applyNumberFormat="1" applyFont="1" applyFill="1" applyBorder="1" applyAlignment="1">
      <alignment horizontal="right" vertical="center" wrapText="1"/>
      <protection/>
    </xf>
    <xf numFmtId="1" fontId="3" fillId="33" borderId="27" xfId="55" applyNumberFormat="1" applyFont="1" applyFill="1" applyBorder="1" applyAlignment="1">
      <alignment horizontal="right" vertical="center" wrapText="1"/>
      <protection/>
    </xf>
    <xf numFmtId="2" fontId="3" fillId="33" borderId="28" xfId="55" applyNumberFormat="1" applyFont="1" applyFill="1" applyBorder="1" applyAlignment="1">
      <alignment horizontal="right" vertical="center" wrapText="1"/>
      <protection/>
    </xf>
    <xf numFmtId="2" fontId="3" fillId="0" borderId="37" xfId="55" applyNumberFormat="1" applyFont="1" applyBorder="1" applyAlignment="1">
      <alignment horizontal="right" vertical="center" wrapText="1"/>
      <protection/>
    </xf>
    <xf numFmtId="0" fontId="1" fillId="0" borderId="22" xfId="55" applyFont="1" applyBorder="1" applyAlignment="1">
      <alignment horizontal="center" vertical="center" wrapText="1"/>
      <protection/>
    </xf>
    <xf numFmtId="0" fontId="3" fillId="0" borderId="22" xfId="55" applyFont="1" applyBorder="1" applyAlignment="1">
      <alignment horizontal="center"/>
      <protection/>
    </xf>
    <xf numFmtId="0" fontId="1" fillId="0" borderId="22" xfId="55" applyFont="1" applyBorder="1">
      <alignment/>
      <protection/>
    </xf>
    <xf numFmtId="0" fontId="1" fillId="0" borderId="22" xfId="55" applyFont="1" applyFill="1" applyBorder="1" applyAlignment="1">
      <alignment horizontal="center" vertical="center" wrapText="1"/>
      <protection/>
    </xf>
    <xf numFmtId="0" fontId="1" fillId="0" borderId="22" xfId="55" applyFont="1" applyBorder="1" applyAlignment="1">
      <alignment horizontal="center"/>
      <protection/>
    </xf>
    <xf numFmtId="2" fontId="3" fillId="33" borderId="37" xfId="55" applyNumberFormat="1" applyFont="1" applyFill="1" applyBorder="1" applyAlignment="1">
      <alignment horizontal="right" vertical="center" wrapText="1"/>
      <protection/>
    </xf>
    <xf numFmtId="0" fontId="1" fillId="0" borderId="38" xfId="55" applyFont="1" applyBorder="1" applyAlignment="1">
      <alignment horizontal="center"/>
      <protection/>
    </xf>
    <xf numFmtId="0" fontId="1" fillId="0" borderId="35" xfId="55" applyFont="1" applyBorder="1" applyAlignment="1">
      <alignment horizontal="center"/>
      <protection/>
    </xf>
    <xf numFmtId="0" fontId="1" fillId="0" borderId="12" xfId="0" applyFont="1" applyBorder="1" applyAlignment="1">
      <alignment horizontal="center"/>
    </xf>
    <xf numFmtId="0" fontId="1" fillId="0" borderId="12" xfId="0" applyFont="1" applyBorder="1" applyAlignment="1">
      <alignment horizontal="right"/>
    </xf>
    <xf numFmtId="0" fontId="1" fillId="33" borderId="26" xfId="55" applyFont="1" applyFill="1" applyBorder="1" applyAlignment="1">
      <alignment horizontal="center"/>
      <protection/>
    </xf>
    <xf numFmtId="0" fontId="3" fillId="33" borderId="27" xfId="55" applyFont="1" applyFill="1" applyBorder="1" applyAlignment="1">
      <alignment horizontal="center" vertical="center" wrapText="1"/>
      <protection/>
    </xf>
    <xf numFmtId="0" fontId="3" fillId="33" borderId="27" xfId="55" applyFont="1" applyFill="1" applyBorder="1" applyAlignment="1">
      <alignment horizontal="left" vertical="center" wrapText="1"/>
      <protection/>
    </xf>
    <xf numFmtId="1" fontId="3" fillId="33" borderId="27" xfId="0" applyNumberFormat="1" applyFont="1" applyFill="1" applyBorder="1" applyAlignment="1">
      <alignment horizontal="right" vertical="center" wrapText="1"/>
    </xf>
    <xf numFmtId="0" fontId="1" fillId="0" borderId="13" xfId="0" applyFont="1" applyBorder="1" applyAlignment="1">
      <alignment horizontal="center"/>
    </xf>
    <xf numFmtId="0" fontId="3" fillId="0" borderId="35" xfId="55" applyFont="1" applyBorder="1" applyAlignment="1">
      <alignment horizontal="center"/>
      <protection/>
    </xf>
    <xf numFmtId="0" fontId="1" fillId="0" borderId="23" xfId="55" applyFont="1" applyBorder="1" applyAlignment="1">
      <alignment horizontal="center"/>
      <protection/>
    </xf>
    <xf numFmtId="0" fontId="3" fillId="0" borderId="35" xfId="55" applyFont="1" applyBorder="1" applyAlignment="1">
      <alignment horizontal="center" vertical="center" wrapText="1"/>
      <protection/>
    </xf>
    <xf numFmtId="0" fontId="3" fillId="0" borderId="12" xfId="55" applyFont="1" applyBorder="1" applyAlignment="1">
      <alignment horizontal="left" vertical="center" wrapText="1"/>
      <protection/>
    </xf>
    <xf numFmtId="2" fontId="3" fillId="0" borderId="12" xfId="55" applyNumberFormat="1" applyFont="1" applyBorder="1" applyAlignment="1">
      <alignment horizontal="right" vertical="center" wrapText="1"/>
      <protection/>
    </xf>
    <xf numFmtId="0" fontId="3" fillId="0" borderId="12" xfId="55" applyFont="1" applyBorder="1" applyAlignment="1">
      <alignment horizontal="right" vertical="center" wrapText="1"/>
      <protection/>
    </xf>
    <xf numFmtId="2" fontId="3" fillId="0" borderId="36" xfId="55" applyNumberFormat="1" applyFont="1" applyBorder="1" applyAlignment="1">
      <alignment horizontal="right" vertical="center" wrapText="1"/>
      <protection/>
    </xf>
    <xf numFmtId="0" fontId="1" fillId="33" borderId="33" xfId="0" applyFont="1" applyFill="1" applyBorder="1" applyAlignment="1">
      <alignment/>
    </xf>
    <xf numFmtId="0" fontId="3" fillId="0" borderId="38" xfId="0" applyFont="1" applyFill="1" applyBorder="1" applyAlignment="1">
      <alignment horizontal="center" vertical="center"/>
    </xf>
    <xf numFmtId="0" fontId="3" fillId="0" borderId="13" xfId="0" applyFont="1" applyBorder="1" applyAlignment="1">
      <alignment vertical="center" wrapText="1"/>
    </xf>
    <xf numFmtId="2" fontId="3" fillId="0" borderId="13" xfId="0" applyNumberFormat="1" applyFont="1" applyBorder="1" applyAlignment="1">
      <alignment horizontal="right" vertical="center" wrapText="1"/>
    </xf>
    <xf numFmtId="0" fontId="3" fillId="0" borderId="13" xfId="0" applyFont="1" applyBorder="1" applyAlignment="1">
      <alignment horizontal="right" vertical="center" wrapText="1"/>
    </xf>
    <xf numFmtId="2" fontId="3" fillId="0" borderId="39" xfId="0" applyNumberFormat="1" applyFont="1" applyBorder="1" applyAlignment="1">
      <alignment horizontal="right" vertical="center" wrapText="1"/>
    </xf>
    <xf numFmtId="0" fontId="3" fillId="0" borderId="12" xfId="0" applyFont="1" applyBorder="1" applyAlignment="1">
      <alignment horizontal="left"/>
    </xf>
    <xf numFmtId="0" fontId="3" fillId="0" borderId="12" xfId="0" applyFont="1" applyBorder="1" applyAlignment="1">
      <alignment vertical="center" wrapText="1"/>
    </xf>
    <xf numFmtId="2" fontId="3" fillId="0" borderId="12" xfId="0" applyNumberFormat="1" applyFont="1" applyBorder="1" applyAlignment="1">
      <alignment horizontal="right" vertical="center" wrapText="1"/>
    </xf>
    <xf numFmtId="0" fontId="1" fillId="0" borderId="13" xfId="55" applyFont="1" applyBorder="1" applyAlignment="1">
      <alignment horizontal="right"/>
      <protection/>
    </xf>
    <xf numFmtId="1" fontId="3" fillId="0" borderId="12" xfId="55" applyNumberFormat="1" applyFont="1" applyBorder="1" applyAlignment="1">
      <alignment horizontal="right" vertical="center" wrapText="1"/>
      <protection/>
    </xf>
    <xf numFmtId="0" fontId="1" fillId="33" borderId="26" xfId="55" applyFont="1" applyFill="1" applyBorder="1" applyAlignment="1">
      <alignment horizontal="center" vertical="center" wrapText="1"/>
      <protection/>
    </xf>
    <xf numFmtId="0" fontId="3" fillId="35" borderId="33" xfId="55" applyFont="1" applyFill="1" applyBorder="1" applyAlignment="1">
      <alignment horizontal="center" wrapText="1"/>
      <protection/>
    </xf>
    <xf numFmtId="0" fontId="1" fillId="35" borderId="27" xfId="55" applyFont="1" applyFill="1" applyBorder="1" applyAlignment="1">
      <alignment horizontal="center" vertical="center" wrapText="1"/>
      <protection/>
    </xf>
    <xf numFmtId="0" fontId="3" fillId="35" borderId="27" xfId="0" applyFont="1" applyFill="1" applyBorder="1" applyAlignment="1">
      <alignment horizontal="left" vertical="center" wrapText="1"/>
    </xf>
    <xf numFmtId="2" fontId="3" fillId="35" borderId="27" xfId="55" applyNumberFormat="1" applyFont="1" applyFill="1" applyBorder="1" applyAlignment="1">
      <alignment horizontal="right" vertical="center" wrapText="1"/>
      <protection/>
    </xf>
    <xf numFmtId="1" fontId="3" fillId="35" borderId="27" xfId="55" applyNumberFormat="1" applyFont="1" applyFill="1" applyBorder="1" applyAlignment="1">
      <alignment horizontal="right" vertical="center" wrapText="1"/>
      <protection/>
    </xf>
    <xf numFmtId="2" fontId="3" fillId="35" borderId="28" xfId="55" applyNumberFormat="1" applyFont="1" applyFill="1" applyBorder="1" applyAlignment="1">
      <alignment horizontal="right" vertical="center" wrapText="1"/>
      <protection/>
    </xf>
    <xf numFmtId="2" fontId="1" fillId="0" borderId="13" xfId="0" applyNumberFormat="1" applyFont="1" applyBorder="1" applyAlignment="1">
      <alignment horizontal="right" vertical="center"/>
    </xf>
    <xf numFmtId="2" fontId="1" fillId="0" borderId="12" xfId="0" applyNumberFormat="1" applyFont="1" applyBorder="1" applyAlignment="1">
      <alignment horizontal="right"/>
    </xf>
    <xf numFmtId="2" fontId="1" fillId="0" borderId="13" xfId="0" applyNumberFormat="1" applyFont="1" applyBorder="1" applyAlignment="1">
      <alignment horizontal="right"/>
    </xf>
    <xf numFmtId="2" fontId="1" fillId="0" borderId="12" xfId="0" applyNumberFormat="1" applyFont="1" applyBorder="1" applyAlignment="1">
      <alignment horizontal="right" vertical="center"/>
    </xf>
    <xf numFmtId="0" fontId="1" fillId="0" borderId="42" xfId="0" applyFont="1" applyBorder="1" applyAlignment="1">
      <alignment/>
    </xf>
    <xf numFmtId="0" fontId="1" fillId="0" borderId="12" xfId="0" applyFont="1" applyBorder="1" applyAlignment="1">
      <alignment horizontal="right" vertical="center"/>
    </xf>
    <xf numFmtId="0" fontId="3" fillId="33" borderId="27" xfId="0" applyFont="1" applyFill="1" applyBorder="1" applyAlignment="1">
      <alignment horizontal="right" vertical="center"/>
    </xf>
    <xf numFmtId="1" fontId="3" fillId="33" borderId="27" xfId="0" applyNumberFormat="1" applyFont="1" applyFill="1" applyBorder="1" applyAlignment="1">
      <alignment horizontal="right" vertical="center"/>
    </xf>
    <xf numFmtId="0" fontId="11" fillId="33" borderId="10" xfId="0" applyFont="1" applyFill="1" applyBorder="1" applyAlignment="1">
      <alignment horizontal="center" vertical="center" wrapText="1"/>
    </xf>
    <xf numFmtId="0" fontId="1" fillId="34" borderId="10" xfId="55" applyFont="1" applyFill="1" applyBorder="1" applyAlignment="1">
      <alignment horizontal="left" vertical="center" wrapText="1"/>
      <protection/>
    </xf>
    <xf numFmtId="0" fontId="3" fillId="34" borderId="10" xfId="55" applyFont="1" applyFill="1" applyBorder="1" applyAlignment="1">
      <alignment horizontal="justify" vertical="center" wrapText="1"/>
      <protection/>
    </xf>
    <xf numFmtId="1" fontId="3" fillId="34" borderId="10" xfId="55" applyNumberFormat="1" applyFont="1" applyFill="1" applyBorder="1" applyAlignment="1">
      <alignment horizontal="center" vertical="center" wrapText="1"/>
      <protection/>
    </xf>
    <xf numFmtId="0" fontId="3" fillId="34" borderId="10" xfId="55" applyFont="1" applyFill="1" applyBorder="1" applyAlignment="1">
      <alignment horizontal="center" vertical="center" wrapText="1"/>
      <protection/>
    </xf>
    <xf numFmtId="0" fontId="3" fillId="34" borderId="10" xfId="55" applyFont="1" applyFill="1" applyBorder="1" applyAlignment="1">
      <alignment horizontal="left" vertical="center" wrapText="1"/>
      <protection/>
    </xf>
    <xf numFmtId="2" fontId="3" fillId="34" borderId="10" xfId="55" applyNumberFormat="1" applyFont="1" applyFill="1" applyBorder="1" applyAlignment="1">
      <alignment horizontal="center" vertical="center" wrapText="1"/>
      <protection/>
    </xf>
    <xf numFmtId="0" fontId="3" fillId="35" borderId="26" xfId="0" applyFont="1" applyFill="1" applyBorder="1" applyAlignment="1">
      <alignment horizontal="center"/>
    </xf>
    <xf numFmtId="0" fontId="1" fillId="35" borderId="27" xfId="0" applyFont="1" applyFill="1" applyBorder="1" applyAlignment="1">
      <alignment/>
    </xf>
    <xf numFmtId="2" fontId="3" fillId="35" borderId="27" xfId="0" applyNumberFormat="1" applyFont="1" applyFill="1" applyBorder="1" applyAlignment="1">
      <alignment/>
    </xf>
    <xf numFmtId="2" fontId="3" fillId="35" borderId="28" xfId="0" applyNumberFormat="1" applyFont="1" applyFill="1" applyBorder="1" applyAlignment="1">
      <alignment/>
    </xf>
    <xf numFmtId="0" fontId="4" fillId="0" borderId="12" xfId="0" applyFont="1" applyBorder="1" applyAlignment="1">
      <alignment horizontal="right" vertical="center"/>
    </xf>
    <xf numFmtId="1" fontId="1" fillId="0" borderId="19" xfId="0" applyNumberFormat="1" applyFont="1" applyBorder="1" applyAlignment="1">
      <alignment horizontal="right" vertical="center" wrapText="1"/>
    </xf>
    <xf numFmtId="2" fontId="1" fillId="0" borderId="45" xfId="0" applyNumberFormat="1" applyFont="1" applyBorder="1" applyAlignment="1">
      <alignment horizontal="right" vertical="center" wrapText="1"/>
    </xf>
    <xf numFmtId="0" fontId="1" fillId="0" borderId="45" xfId="0" applyFont="1" applyBorder="1" applyAlignment="1">
      <alignment vertical="center" wrapText="1"/>
    </xf>
    <xf numFmtId="2" fontId="1" fillId="0" borderId="47" xfId="0" applyNumberFormat="1" applyFont="1" applyBorder="1" applyAlignment="1">
      <alignment horizontal="right" vertical="center" wrapText="1"/>
    </xf>
    <xf numFmtId="0" fontId="1" fillId="0" borderId="12" xfId="0" applyFont="1" applyBorder="1" applyAlignment="1">
      <alignment horizontal="center" vertical="center"/>
    </xf>
    <xf numFmtId="1" fontId="1" fillId="0" borderId="12" xfId="0" applyNumberFormat="1" applyFont="1" applyBorder="1" applyAlignment="1">
      <alignment horizontal="right" vertical="center" wrapText="1"/>
    </xf>
    <xf numFmtId="0" fontId="1" fillId="0" borderId="45" xfId="0" applyFont="1" applyBorder="1" applyAlignment="1">
      <alignment vertical="center"/>
    </xf>
    <xf numFmtId="0" fontId="1" fillId="0" borderId="45" xfId="0" applyFont="1" applyFill="1" applyBorder="1" applyAlignment="1">
      <alignment vertical="center"/>
    </xf>
    <xf numFmtId="0" fontId="1" fillId="0" borderId="35" xfId="0" applyFont="1" applyBorder="1" applyAlignment="1">
      <alignment horizontal="center"/>
    </xf>
    <xf numFmtId="0" fontId="1" fillId="0" borderId="52" xfId="0" applyFont="1" applyBorder="1" applyAlignment="1">
      <alignment horizontal="left" vertical="center" wrapText="1"/>
    </xf>
    <xf numFmtId="1" fontId="1" fillId="0" borderId="45" xfId="0" applyNumberFormat="1" applyFont="1" applyFill="1" applyBorder="1" applyAlignment="1">
      <alignment horizontal="right" vertical="center"/>
    </xf>
    <xf numFmtId="0" fontId="3" fillId="34" borderId="27" xfId="0" applyFont="1" applyFill="1" applyBorder="1" applyAlignment="1">
      <alignment vertical="center" wrapText="1"/>
    </xf>
    <xf numFmtId="2" fontId="1" fillId="0" borderId="36" xfId="0" applyNumberFormat="1" applyFont="1" applyFill="1" applyBorder="1" applyAlignment="1">
      <alignment horizontal="right" vertical="center" wrapText="1"/>
    </xf>
    <xf numFmtId="2" fontId="1" fillId="0" borderId="37" xfId="0" applyNumberFormat="1" applyFont="1" applyFill="1" applyBorder="1" applyAlignment="1">
      <alignment horizontal="right" vertical="center" wrapText="1"/>
    </xf>
    <xf numFmtId="2" fontId="1" fillId="0" borderId="40" xfId="0" applyNumberFormat="1" applyFont="1" applyFill="1" applyBorder="1" applyAlignment="1">
      <alignment horizontal="right" vertical="center" wrapText="1"/>
    </xf>
    <xf numFmtId="2" fontId="1" fillId="0" borderId="39" xfId="0" applyNumberFormat="1" applyFont="1" applyFill="1" applyBorder="1" applyAlignment="1">
      <alignment horizontal="right" vertical="center" wrapText="1"/>
    </xf>
    <xf numFmtId="2" fontId="3" fillId="33" borderId="28" xfId="0" applyNumberFormat="1" applyFont="1" applyFill="1" applyBorder="1" applyAlignment="1">
      <alignment horizontal="right"/>
    </xf>
    <xf numFmtId="0" fontId="1" fillId="0" borderId="29" xfId="0" applyFont="1" applyBorder="1" applyAlignment="1">
      <alignment horizontal="center"/>
    </xf>
    <xf numFmtId="2" fontId="1" fillId="0" borderId="14" xfId="0" applyNumberFormat="1" applyFont="1" applyBorder="1" applyAlignment="1">
      <alignment horizontal="right" vertical="center" wrapText="1"/>
    </xf>
    <xf numFmtId="2" fontId="1" fillId="0" borderId="50" xfId="0" applyNumberFormat="1" applyFont="1" applyFill="1" applyBorder="1" applyAlignment="1">
      <alignment horizontal="right" vertical="center" wrapText="1"/>
    </xf>
    <xf numFmtId="2" fontId="3" fillId="34" borderId="27" xfId="0" applyNumberFormat="1" applyFont="1" applyFill="1" applyBorder="1" applyAlignment="1">
      <alignment horizontal="right" vertical="center" wrapText="1"/>
    </xf>
    <xf numFmtId="0" fontId="1" fillId="0" borderId="19" xfId="0" applyFont="1" applyFill="1" applyBorder="1" applyAlignment="1">
      <alignment wrapText="1"/>
    </xf>
    <xf numFmtId="0" fontId="1" fillId="0" borderId="12" xfId="0" applyFont="1" applyBorder="1" applyAlignment="1">
      <alignment vertical="top" wrapText="1"/>
    </xf>
    <xf numFmtId="0" fontId="1" fillId="0" borderId="12" xfId="0" applyFont="1" applyFill="1" applyBorder="1" applyAlignment="1">
      <alignment wrapText="1"/>
    </xf>
    <xf numFmtId="0" fontId="3" fillId="0" borderId="12" xfId="0" applyFont="1" applyBorder="1" applyAlignment="1">
      <alignment horizontal="justify" vertical="top" wrapText="1"/>
    </xf>
    <xf numFmtId="0" fontId="1" fillId="0" borderId="12" xfId="0" applyFont="1" applyBorder="1" applyAlignment="1">
      <alignment horizontal="justify" vertical="center" wrapText="1"/>
    </xf>
    <xf numFmtId="0" fontId="3" fillId="0" borderId="0" xfId="0" applyFont="1" applyBorder="1" applyAlignment="1">
      <alignment horizontal="justify" vertical="top" wrapText="1"/>
    </xf>
    <xf numFmtId="0" fontId="3" fillId="0" borderId="0" xfId="0" applyFont="1" applyBorder="1" applyAlignment="1">
      <alignment horizontal="justify" wrapText="1"/>
    </xf>
    <xf numFmtId="0" fontId="7" fillId="0" borderId="22" xfId="55" applyFont="1" applyBorder="1" applyAlignment="1">
      <alignment horizontal="center" vertical="center" wrapText="1"/>
      <protection/>
    </xf>
    <xf numFmtId="0" fontId="1" fillId="0" borderId="23" xfId="55" applyFont="1" applyBorder="1" applyAlignment="1">
      <alignment horizontal="center" vertical="center" wrapText="1"/>
      <protection/>
    </xf>
    <xf numFmtId="0" fontId="1" fillId="0" borderId="19" xfId="55" applyFont="1" applyBorder="1" applyAlignment="1">
      <alignment horizontal="left" vertical="center" wrapText="1"/>
      <protection/>
    </xf>
    <xf numFmtId="0" fontId="1" fillId="0" borderId="19" xfId="0" applyFont="1" applyBorder="1" applyAlignment="1">
      <alignment horizontal="justify" vertical="center" wrapText="1"/>
    </xf>
    <xf numFmtId="0" fontId="1" fillId="0" borderId="19" xfId="55" applyFont="1" applyBorder="1" applyAlignment="1">
      <alignment horizontal="right" vertical="center" wrapText="1"/>
      <protection/>
    </xf>
    <xf numFmtId="0" fontId="1" fillId="34" borderId="22" xfId="55" applyFont="1" applyFill="1" applyBorder="1" applyAlignment="1">
      <alignment horizontal="center" vertical="center" wrapText="1"/>
      <protection/>
    </xf>
    <xf numFmtId="2" fontId="3" fillId="34" borderId="37" xfId="55" applyNumberFormat="1" applyFont="1" applyFill="1" applyBorder="1" applyAlignment="1">
      <alignment horizontal="right" vertical="center" wrapText="1"/>
      <protection/>
    </xf>
    <xf numFmtId="0" fontId="7" fillId="0" borderId="35" xfId="55" applyFont="1" applyBorder="1" applyAlignment="1">
      <alignment horizontal="center" vertical="center" wrapText="1"/>
      <protection/>
    </xf>
    <xf numFmtId="0" fontId="1" fillId="0" borderId="12" xfId="55" applyFont="1" applyBorder="1" applyAlignment="1">
      <alignment horizontal="left" vertical="center" wrapText="1"/>
      <protection/>
    </xf>
    <xf numFmtId="0" fontId="4" fillId="0" borderId="12" xfId="55" applyFont="1" applyBorder="1" applyAlignment="1">
      <alignment horizontal="left" vertical="center" wrapText="1"/>
      <protection/>
    </xf>
    <xf numFmtId="2" fontId="1" fillId="0" borderId="12" xfId="55" applyNumberFormat="1" applyFont="1" applyBorder="1" applyAlignment="1">
      <alignment horizontal="right" vertical="center" wrapText="1"/>
      <protection/>
    </xf>
    <xf numFmtId="0" fontId="1" fillId="0" borderId="12" xfId="55" applyFont="1" applyBorder="1" applyAlignment="1">
      <alignment horizontal="right" vertical="center" wrapText="1"/>
      <protection/>
    </xf>
    <xf numFmtId="2" fontId="1" fillId="0" borderId="36" xfId="55" applyNumberFormat="1" applyFont="1" applyFill="1" applyBorder="1" applyAlignment="1">
      <alignment horizontal="right" vertical="center" wrapText="1"/>
      <protection/>
    </xf>
    <xf numFmtId="0" fontId="1" fillId="34" borderId="26" xfId="55" applyFont="1" applyFill="1" applyBorder="1" applyAlignment="1">
      <alignment horizontal="center" vertical="center" wrapText="1"/>
      <protection/>
    </xf>
    <xf numFmtId="0" fontId="1" fillId="34" borderId="27" xfId="55" applyFont="1" applyFill="1" applyBorder="1" applyAlignment="1">
      <alignment horizontal="left" vertical="center" wrapText="1"/>
      <protection/>
    </xf>
    <xf numFmtId="2" fontId="3" fillId="34" borderId="27" xfId="55" applyNumberFormat="1" applyFont="1" applyFill="1" applyBorder="1" applyAlignment="1">
      <alignment horizontal="right" vertical="center" wrapText="1"/>
      <protection/>
    </xf>
    <xf numFmtId="2" fontId="3" fillId="34" borderId="28" xfId="55" applyNumberFormat="1" applyFont="1" applyFill="1" applyBorder="1" applyAlignment="1">
      <alignment horizontal="right" vertical="center" wrapText="1"/>
      <protection/>
    </xf>
    <xf numFmtId="0" fontId="1" fillId="0" borderId="38" xfId="55" applyFont="1" applyBorder="1" applyAlignment="1">
      <alignment horizontal="center" vertical="center" wrapText="1"/>
      <protection/>
    </xf>
    <xf numFmtId="0" fontId="1" fillId="0" borderId="13" xfId="55" applyFont="1" applyBorder="1" applyAlignment="1">
      <alignment horizontal="left" vertical="center" wrapText="1"/>
      <protection/>
    </xf>
    <xf numFmtId="0" fontId="1" fillId="0" borderId="13" xfId="55" applyFont="1" applyBorder="1" applyAlignment="1">
      <alignment horizontal="right" vertical="center" wrapText="1"/>
      <protection/>
    </xf>
    <xf numFmtId="0" fontId="7" fillId="34" borderId="26" xfId="55" applyFont="1" applyFill="1" applyBorder="1" applyAlignment="1">
      <alignment horizontal="center" vertical="center" wrapText="1"/>
      <protection/>
    </xf>
    <xf numFmtId="0" fontId="3" fillId="34" borderId="27" xfId="0" applyFont="1" applyFill="1" applyBorder="1" applyAlignment="1">
      <alignment horizontal="justify" vertical="center" wrapText="1"/>
    </xf>
    <xf numFmtId="0" fontId="1" fillId="0" borderId="13" xfId="0" applyFont="1" applyBorder="1" applyAlignment="1">
      <alignment horizontal="justify" vertical="center" wrapText="1"/>
    </xf>
    <xf numFmtId="0" fontId="3" fillId="33" borderId="26" xfId="55" applyFont="1" applyFill="1" applyBorder="1" applyAlignment="1">
      <alignment horizontal="center"/>
      <protection/>
    </xf>
    <xf numFmtId="0" fontId="1" fillId="33" borderId="27" xfId="55" applyFont="1" applyFill="1" applyBorder="1" applyAlignment="1">
      <alignment horizontal="left" vertical="center" wrapText="1"/>
      <protection/>
    </xf>
    <xf numFmtId="0" fontId="3" fillId="33" borderId="27" xfId="0" applyFont="1" applyFill="1" applyBorder="1" applyAlignment="1">
      <alignment horizontal="justify" vertical="center" wrapText="1"/>
    </xf>
    <xf numFmtId="0" fontId="7" fillId="0" borderId="38" xfId="55" applyFont="1" applyBorder="1" applyAlignment="1">
      <alignment horizontal="center" vertical="center" wrapText="1"/>
      <protection/>
    </xf>
    <xf numFmtId="2" fontId="3" fillId="0" borderId="36" xfId="0" applyNumberFormat="1" applyFont="1" applyFill="1" applyBorder="1" applyAlignment="1">
      <alignment horizontal="right" vertical="center" wrapText="1"/>
    </xf>
    <xf numFmtId="0" fontId="1" fillId="0" borderId="36" xfId="0" applyFont="1" applyFill="1" applyBorder="1" applyAlignment="1">
      <alignment horizontal="right"/>
    </xf>
    <xf numFmtId="0" fontId="1" fillId="34" borderId="26" xfId="55" applyFont="1" applyFill="1" applyBorder="1">
      <alignment/>
      <protection/>
    </xf>
    <xf numFmtId="0" fontId="1" fillId="34" borderId="27" xfId="55" applyFont="1" applyFill="1" applyBorder="1" applyAlignment="1">
      <alignment horizontal="right" vertical="center" wrapText="1"/>
      <protection/>
    </xf>
    <xf numFmtId="0" fontId="1" fillId="0" borderId="38" xfId="56" applyFont="1" applyBorder="1">
      <alignment/>
      <protection/>
    </xf>
    <xf numFmtId="0" fontId="1" fillId="34" borderId="26" xfId="56" applyFont="1" applyFill="1" applyBorder="1">
      <alignment/>
      <protection/>
    </xf>
    <xf numFmtId="0" fontId="3" fillId="33" borderId="27" xfId="55" applyFont="1" applyFill="1" applyBorder="1" applyAlignment="1">
      <alignment horizontal="right" vertical="center" wrapText="1"/>
      <protection/>
    </xf>
    <xf numFmtId="0" fontId="3" fillId="34" borderId="27" xfId="55" applyFont="1" applyFill="1" applyBorder="1" applyAlignment="1">
      <alignment horizontal="right" vertical="center" wrapText="1"/>
      <protection/>
    </xf>
    <xf numFmtId="0" fontId="1" fillId="0" borderId="16" xfId="0" applyFont="1" applyBorder="1" applyAlignment="1">
      <alignment horizontal="right" vertical="center"/>
    </xf>
    <xf numFmtId="0" fontId="1" fillId="33" borderId="15" xfId="0" applyFont="1" applyFill="1" applyBorder="1" applyAlignment="1">
      <alignment horizontal="left" vertical="center" wrapText="1"/>
    </xf>
    <xf numFmtId="0" fontId="1" fillId="0" borderId="13" xfId="0" applyFont="1" applyFill="1" applyBorder="1" applyAlignment="1">
      <alignment vertical="center" wrapText="1"/>
    </xf>
    <xf numFmtId="0" fontId="3" fillId="34" borderId="32" xfId="0" applyFont="1" applyFill="1" applyBorder="1" applyAlignment="1">
      <alignment vertical="top" wrapText="1"/>
    </xf>
    <xf numFmtId="0" fontId="3" fillId="34" borderId="27" xfId="0" applyFont="1" applyFill="1" applyBorder="1" applyAlignment="1">
      <alignment wrapText="1"/>
    </xf>
    <xf numFmtId="0" fontId="3" fillId="34" borderId="32" xfId="0" applyFont="1" applyFill="1" applyBorder="1" applyAlignment="1">
      <alignment wrapText="1"/>
    </xf>
    <xf numFmtId="0" fontId="3" fillId="0" borderId="13" xfId="0" applyFont="1" applyBorder="1" applyAlignment="1">
      <alignment vertical="top" wrapText="1"/>
    </xf>
    <xf numFmtId="0" fontId="1" fillId="0" borderId="13" xfId="0" applyFont="1" applyBorder="1" applyAlignment="1">
      <alignment wrapText="1"/>
    </xf>
    <xf numFmtId="0" fontId="9" fillId="0" borderId="12" xfId="0" applyFont="1" applyBorder="1" applyAlignment="1">
      <alignment/>
    </xf>
    <xf numFmtId="0" fontId="3" fillId="0" borderId="0" xfId="0" applyFont="1" applyBorder="1" applyAlignment="1">
      <alignment wrapText="1"/>
    </xf>
    <xf numFmtId="2" fontId="3" fillId="33" borderId="37" xfId="0" applyNumberFormat="1" applyFont="1" applyFill="1" applyBorder="1" applyAlignment="1">
      <alignment horizontal="right"/>
    </xf>
    <xf numFmtId="0" fontId="1" fillId="0" borderId="12" xfId="55" applyFont="1" applyFill="1" applyBorder="1" applyAlignment="1">
      <alignment horizontal="center" vertical="center" wrapText="1"/>
      <protection/>
    </xf>
    <xf numFmtId="2" fontId="1" fillId="0" borderId="37" xfId="55" applyNumberFormat="1" applyFont="1" applyBorder="1" applyAlignment="1">
      <alignment horizontal="right" vertical="center" wrapText="1"/>
      <protection/>
    </xf>
    <xf numFmtId="0" fontId="1" fillId="0" borderId="37" xfId="55" applyFont="1" applyBorder="1" applyAlignment="1">
      <alignment horizontal="left" vertical="center" wrapText="1"/>
      <protection/>
    </xf>
    <xf numFmtId="0" fontId="4" fillId="0" borderId="0" xfId="0" applyFont="1" applyBorder="1" applyAlignment="1">
      <alignment horizontal="left" vertical="center" wrapText="1"/>
    </xf>
    <xf numFmtId="0" fontId="1" fillId="0" borderId="19" xfId="55" applyFont="1" applyFill="1" applyBorder="1" applyAlignment="1">
      <alignment horizontal="center" vertical="center" wrapText="1"/>
      <protection/>
    </xf>
    <xf numFmtId="0" fontId="3" fillId="0" borderId="38" xfId="55" applyFont="1" applyBorder="1" applyAlignment="1">
      <alignment horizontal="center"/>
      <protection/>
    </xf>
    <xf numFmtId="0" fontId="3" fillId="0" borderId="13" xfId="55" applyFont="1" applyBorder="1" applyAlignment="1">
      <alignment horizontal="left" vertical="center" wrapText="1"/>
      <protection/>
    </xf>
    <xf numFmtId="2" fontId="1" fillId="0" borderId="36" xfId="55" applyNumberFormat="1" applyFont="1" applyBorder="1" applyAlignment="1">
      <alignment horizontal="right" vertical="center" wrapText="1"/>
      <protection/>
    </xf>
    <xf numFmtId="0" fontId="4" fillId="0" borderId="13" xfId="0" applyFont="1" applyBorder="1" applyAlignment="1">
      <alignment/>
    </xf>
    <xf numFmtId="0" fontId="1" fillId="0" borderId="13" xfId="55" applyFont="1" applyBorder="1" applyAlignment="1">
      <alignment horizontal="right" vertical="center"/>
      <protection/>
    </xf>
    <xf numFmtId="0" fontId="1" fillId="0" borderId="39" xfId="55" applyFont="1" applyBorder="1" applyAlignment="1">
      <alignment horizontal="left" vertical="center" wrapText="1"/>
      <protection/>
    </xf>
    <xf numFmtId="0" fontId="10" fillId="0" borderId="12" xfId="0" applyFont="1" applyBorder="1" applyAlignment="1">
      <alignment horizontal="left"/>
    </xf>
    <xf numFmtId="0" fontId="1" fillId="0" borderId="12" xfId="55" applyFont="1" applyBorder="1" applyAlignment="1">
      <alignment horizontal="right" vertical="center"/>
      <protection/>
    </xf>
    <xf numFmtId="0" fontId="1" fillId="0" borderId="36" xfId="55" applyFont="1" applyBorder="1" applyAlignment="1">
      <alignment horizontal="left" vertical="center" wrapText="1"/>
      <protection/>
    </xf>
    <xf numFmtId="0" fontId="10" fillId="34" borderId="27" xfId="0" applyFont="1" applyFill="1" applyBorder="1" applyAlignment="1">
      <alignment horizontal="left" vertical="center" wrapText="1"/>
    </xf>
    <xf numFmtId="0" fontId="4" fillId="0" borderId="12" xfId="0" applyFont="1" applyBorder="1" applyAlignment="1">
      <alignment/>
    </xf>
    <xf numFmtId="2" fontId="3" fillId="0" borderId="13" xfId="55" applyNumberFormat="1" applyFont="1" applyBorder="1" applyAlignment="1">
      <alignment horizontal="right" vertical="center" wrapText="1"/>
      <protection/>
    </xf>
    <xf numFmtId="0" fontId="4" fillId="0" borderId="13" xfId="55" applyFont="1" applyBorder="1" applyAlignment="1">
      <alignment horizontal="left" vertical="center" wrapText="1"/>
      <protection/>
    </xf>
    <xf numFmtId="2" fontId="1" fillId="0" borderId="13" xfId="55" applyNumberFormat="1" applyFont="1" applyBorder="1" applyAlignment="1">
      <alignment horizontal="right" vertical="center" wrapText="1"/>
      <protection/>
    </xf>
    <xf numFmtId="2" fontId="1" fillId="0" borderId="39" xfId="55" applyNumberFormat="1" applyFont="1" applyBorder="1" applyAlignment="1">
      <alignment horizontal="right" vertical="center" wrapText="1"/>
      <protection/>
    </xf>
    <xf numFmtId="0" fontId="1" fillId="0" borderId="12" xfId="55" applyFont="1" applyBorder="1">
      <alignment/>
      <protection/>
    </xf>
    <xf numFmtId="0" fontId="10" fillId="0" borderId="12" xfId="55" applyFont="1" applyBorder="1" applyAlignment="1">
      <alignment horizontal="left" vertical="center" wrapText="1"/>
      <protection/>
    </xf>
    <xf numFmtId="0" fontId="3" fillId="0" borderId="12" xfId="55" applyFont="1" applyBorder="1" applyAlignment="1">
      <alignment horizontal="right"/>
      <protection/>
    </xf>
    <xf numFmtId="0" fontId="3" fillId="0" borderId="12" xfId="55" applyFont="1" applyBorder="1" applyAlignment="1">
      <alignment horizontal="center"/>
      <protection/>
    </xf>
    <xf numFmtId="2" fontId="3" fillId="0" borderId="36" xfId="55" applyNumberFormat="1" applyFont="1" applyBorder="1" applyAlignment="1">
      <alignment horizontal="right" vertical="center"/>
      <protection/>
    </xf>
    <xf numFmtId="0" fontId="1" fillId="34" borderId="27" xfId="55" applyFont="1" applyFill="1" applyBorder="1">
      <alignment/>
      <protection/>
    </xf>
    <xf numFmtId="0" fontId="4" fillId="0" borderId="13" xfId="0" applyFont="1" applyBorder="1" applyAlignment="1">
      <alignment/>
    </xf>
    <xf numFmtId="0" fontId="1" fillId="0" borderId="13" xfId="55" applyFont="1" applyFill="1" applyBorder="1" applyAlignment="1">
      <alignment horizontal="center" vertical="center" wrapText="1"/>
      <protection/>
    </xf>
    <xf numFmtId="0" fontId="3" fillId="33" borderId="35" xfId="0" applyFont="1" applyFill="1" applyBorder="1" applyAlignment="1">
      <alignment horizontal="center" vertical="center" wrapText="1"/>
    </xf>
    <xf numFmtId="2" fontId="1" fillId="0" borderId="37" xfId="0" applyNumberFormat="1" applyFont="1" applyBorder="1" applyAlignment="1">
      <alignment horizontal="right"/>
    </xf>
    <xf numFmtId="0" fontId="3" fillId="33" borderId="22" xfId="55" applyFont="1" applyFill="1" applyBorder="1" applyAlignment="1">
      <alignment horizontal="center" vertical="center" wrapText="1"/>
      <protection/>
    </xf>
    <xf numFmtId="2" fontId="3" fillId="0" borderId="37" xfId="0" applyNumberFormat="1" applyFont="1" applyBorder="1" applyAlignment="1">
      <alignment horizontal="right"/>
    </xf>
    <xf numFmtId="0" fontId="3" fillId="34" borderId="22" xfId="55" applyFont="1" applyFill="1" applyBorder="1" applyAlignment="1">
      <alignment horizontal="center" vertical="center" wrapText="1"/>
      <protection/>
    </xf>
    <xf numFmtId="0" fontId="1" fillId="0" borderId="19" xfId="55" applyFont="1" applyBorder="1" applyAlignment="1">
      <alignment horizontal="justify" vertical="center" wrapText="1"/>
      <protection/>
    </xf>
    <xf numFmtId="2" fontId="1" fillId="0" borderId="19" xfId="0" applyNumberFormat="1" applyFont="1" applyBorder="1" applyAlignment="1">
      <alignment horizontal="center" vertical="center" wrapText="1"/>
    </xf>
    <xf numFmtId="0" fontId="1" fillId="0" borderId="19" xfId="55" applyFont="1" applyBorder="1" applyAlignment="1">
      <alignment horizontal="center" vertical="center" wrapText="1"/>
      <protection/>
    </xf>
    <xf numFmtId="0" fontId="1" fillId="0" borderId="50" xfId="0" applyFont="1" applyBorder="1" applyAlignment="1">
      <alignment horizontal="right"/>
    </xf>
    <xf numFmtId="0" fontId="1" fillId="0" borderId="0" xfId="0" applyFont="1" applyAlignment="1">
      <alignment horizontal="righ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8" xfId="0" applyFont="1" applyBorder="1" applyAlignment="1">
      <alignment horizontal="right" vertical="center" wrapText="1"/>
    </xf>
    <xf numFmtId="0" fontId="1" fillId="0" borderId="14" xfId="0" applyFont="1" applyBorder="1" applyAlignment="1">
      <alignment horizontal="right" vertical="center" wrapText="1"/>
    </xf>
    <xf numFmtId="0" fontId="1" fillId="0" borderId="20" xfId="0" applyFont="1" applyBorder="1" applyAlignment="1">
      <alignment horizontal="right" vertical="center" wrapText="1"/>
    </xf>
    <xf numFmtId="0" fontId="1" fillId="0" borderId="17" xfId="0" applyFont="1" applyBorder="1" applyAlignment="1">
      <alignment horizontal="right" vertical="center"/>
    </xf>
    <xf numFmtId="0" fontId="1" fillId="0" borderId="10" xfId="0" applyFont="1" applyBorder="1" applyAlignment="1">
      <alignment horizontal="right" vertical="center"/>
    </xf>
    <xf numFmtId="0" fontId="1" fillId="0" borderId="19" xfId="0" applyFont="1" applyBorder="1" applyAlignment="1">
      <alignment horizontal="right"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2" fontId="1" fillId="0" borderId="17" xfId="0" applyNumberFormat="1" applyFont="1" applyBorder="1" applyAlignment="1">
      <alignment horizontal="right" vertical="center"/>
    </xf>
    <xf numFmtId="2" fontId="1" fillId="0" borderId="19" xfId="0" applyNumberFormat="1" applyFont="1" applyBorder="1" applyAlignment="1">
      <alignment horizontal="right" vertical="center"/>
    </xf>
    <xf numFmtId="0" fontId="1" fillId="0" borderId="10" xfId="0" applyFont="1" applyBorder="1" applyAlignment="1">
      <alignment horizontal="center" vertical="center"/>
    </xf>
    <xf numFmtId="2" fontId="1" fillId="0" borderId="51" xfId="0" applyNumberFormat="1" applyFont="1" applyBorder="1" applyAlignment="1">
      <alignment horizontal="right" vertical="center" wrapText="1"/>
    </xf>
    <xf numFmtId="2" fontId="1" fillId="0" borderId="50" xfId="0" applyNumberFormat="1" applyFont="1" applyBorder="1" applyAlignment="1">
      <alignment horizontal="right" vertical="center" wrapText="1"/>
    </xf>
    <xf numFmtId="2" fontId="1" fillId="0" borderId="31" xfId="0" applyNumberFormat="1" applyFont="1" applyBorder="1" applyAlignment="1">
      <alignment horizontal="right" vertical="center" wrapText="1"/>
    </xf>
    <xf numFmtId="0" fontId="1" fillId="0" borderId="18" xfId="0" applyFont="1" applyBorder="1" applyAlignment="1">
      <alignment horizontal="right" vertical="center"/>
    </xf>
    <xf numFmtId="0" fontId="1" fillId="0" borderId="20" xfId="0" applyFont="1" applyBorder="1" applyAlignment="1">
      <alignment horizontal="right" vertical="center"/>
    </xf>
    <xf numFmtId="2" fontId="1" fillId="0" borderId="18" xfId="0" applyNumberFormat="1" applyFont="1" applyBorder="1" applyAlignment="1">
      <alignment horizontal="right" vertical="center"/>
    </xf>
    <xf numFmtId="2" fontId="1" fillId="0" borderId="20" xfId="0" applyNumberFormat="1" applyFont="1" applyBorder="1" applyAlignment="1">
      <alignment horizontal="right" vertical="center"/>
    </xf>
    <xf numFmtId="0" fontId="1" fillId="0" borderId="14" xfId="0" applyFont="1" applyBorder="1" applyAlignment="1">
      <alignment horizontal="right" vertical="center"/>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9" xfId="0" applyFont="1" applyBorder="1" applyAlignment="1">
      <alignment horizontal="center" vertical="center" wrapText="1"/>
    </xf>
    <xf numFmtId="2" fontId="1" fillId="0" borderId="10" xfId="0" applyNumberFormat="1" applyFont="1" applyBorder="1" applyAlignment="1">
      <alignment horizontal="right" vertical="center"/>
    </xf>
    <xf numFmtId="2" fontId="1" fillId="0" borderId="14" xfId="0" applyNumberFormat="1" applyFont="1" applyBorder="1" applyAlignment="1">
      <alignment horizontal="right" vertical="center"/>
    </xf>
    <xf numFmtId="0" fontId="1" fillId="0" borderId="17" xfId="0" applyFont="1" applyBorder="1" applyAlignment="1">
      <alignment horizontal="right" vertical="center" wrapText="1"/>
    </xf>
    <xf numFmtId="0" fontId="1" fillId="0" borderId="10" xfId="0" applyFont="1" applyBorder="1" applyAlignment="1">
      <alignment horizontal="right" vertical="center" wrapText="1"/>
    </xf>
    <xf numFmtId="0" fontId="1" fillId="0" borderId="19" xfId="0" applyFont="1" applyBorder="1" applyAlignment="1">
      <alignment horizontal="right" vertical="center" wrapText="1"/>
    </xf>
    <xf numFmtId="1" fontId="1" fillId="0" borderId="18" xfId="0" applyNumberFormat="1" applyFont="1" applyBorder="1" applyAlignment="1">
      <alignment horizontal="right" vertical="center"/>
    </xf>
    <xf numFmtId="1" fontId="1" fillId="0" borderId="20" xfId="0" applyNumberFormat="1" applyFont="1" applyBorder="1" applyAlignment="1">
      <alignment horizontal="right" vertical="center"/>
    </xf>
    <xf numFmtId="2" fontId="1" fillId="0" borderId="51" xfId="0" applyNumberFormat="1" applyFont="1" applyBorder="1" applyAlignment="1">
      <alignment horizontal="right" vertical="center"/>
    </xf>
    <xf numFmtId="2" fontId="1" fillId="0" borderId="31" xfId="0" applyNumberFormat="1" applyFont="1" applyBorder="1" applyAlignment="1">
      <alignment horizontal="right" vertical="center"/>
    </xf>
    <xf numFmtId="0" fontId="1" fillId="0" borderId="51"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vertical="center" wrapText="1"/>
    </xf>
    <xf numFmtId="2" fontId="1" fillId="0" borderId="13" xfId="0" applyNumberFormat="1" applyFont="1" applyBorder="1" applyAlignment="1">
      <alignment horizontal="right" vertical="center" wrapText="1"/>
    </xf>
    <xf numFmtId="2" fontId="1" fillId="0" borderId="12" xfId="0" applyNumberFormat="1" applyFont="1" applyBorder="1" applyAlignment="1">
      <alignment horizontal="right" vertical="center" wrapText="1"/>
    </xf>
    <xf numFmtId="2" fontId="1" fillId="0" borderId="39" xfId="0" applyNumberFormat="1" applyFont="1" applyBorder="1" applyAlignment="1">
      <alignment horizontal="right" vertical="center" wrapText="1"/>
    </xf>
    <xf numFmtId="2" fontId="1" fillId="0" borderId="36" xfId="0" applyNumberFormat="1" applyFont="1" applyBorder="1" applyAlignment="1">
      <alignment horizontal="right" vertical="center" wrapText="1"/>
    </xf>
    <xf numFmtId="0" fontId="1" fillId="0" borderId="24"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0" xfId="0" applyFont="1" applyFill="1" applyAlignment="1">
      <alignment horizontal="right" vertical="center" wrapText="1"/>
    </xf>
    <xf numFmtId="0" fontId="3" fillId="0" borderId="0" xfId="55" applyFont="1" applyAlignment="1">
      <alignment horizontal="center" vertical="center" wrapText="1"/>
      <protection/>
    </xf>
    <xf numFmtId="0" fontId="1" fillId="0" borderId="0" xfId="55" applyFont="1" applyAlignment="1">
      <alignment horizontal="center" vertical="center" wrapText="1"/>
      <protection/>
    </xf>
    <xf numFmtId="0" fontId="1" fillId="0" borderId="24" xfId="55" applyFont="1" applyBorder="1" applyAlignment="1">
      <alignment horizontal="center" vertical="center" wrapText="1"/>
      <protection/>
    </xf>
    <xf numFmtId="0" fontId="1" fillId="0" borderId="29" xfId="55" applyFont="1" applyBorder="1" applyAlignment="1">
      <alignment horizontal="center" vertical="center" wrapText="1"/>
      <protection/>
    </xf>
    <xf numFmtId="0" fontId="1" fillId="0" borderId="18" xfId="55" applyFont="1" applyBorder="1" applyAlignment="1">
      <alignment horizontal="center" vertical="center" wrapText="1"/>
      <protection/>
    </xf>
    <xf numFmtId="0" fontId="1" fillId="0" borderId="14" xfId="55" applyFont="1" applyBorder="1" applyAlignment="1">
      <alignment horizontal="center" vertical="center" wrapText="1"/>
      <protection/>
    </xf>
    <xf numFmtId="0" fontId="1" fillId="0" borderId="53" xfId="55" applyFont="1" applyBorder="1" applyAlignment="1">
      <alignment horizontal="center" vertical="center" wrapText="1"/>
      <protection/>
    </xf>
    <xf numFmtId="0" fontId="1" fillId="0" borderId="54" xfId="55" applyFont="1" applyBorder="1" applyAlignment="1">
      <alignment horizontal="center" vertical="center" wrapText="1"/>
      <protection/>
    </xf>
    <xf numFmtId="0" fontId="1" fillId="0" borderId="48" xfId="55" applyFont="1" applyBorder="1" applyAlignment="1">
      <alignment horizontal="center" vertical="center" wrapText="1"/>
      <protection/>
    </xf>
    <xf numFmtId="0" fontId="1" fillId="0" borderId="16" xfId="55" applyFont="1" applyBorder="1" applyAlignment="1">
      <alignment horizontal="center" vertical="center" wrapText="1"/>
      <protection/>
    </xf>
    <xf numFmtId="0" fontId="1" fillId="0" borderId="1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0" xfId="55" applyFont="1" applyAlignment="1">
      <alignment horizontal="right" vertical="center" wrapText="1"/>
      <protection/>
    </xf>
    <xf numFmtId="0" fontId="1" fillId="0" borderId="35" xfId="55" applyFont="1" applyBorder="1" applyAlignment="1">
      <alignment horizontal="center" vertical="center" wrapText="1"/>
      <protection/>
    </xf>
    <xf numFmtId="0" fontId="1" fillId="0" borderId="12" xfId="55" applyFont="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98"/>
  <sheetViews>
    <sheetView tabSelected="1" zoomScalePageLayoutView="0" workbookViewId="0" topLeftCell="A1">
      <selection activeCell="H10" sqref="H10"/>
    </sheetView>
  </sheetViews>
  <sheetFormatPr defaultColWidth="9.140625" defaultRowHeight="15"/>
  <cols>
    <col min="1" max="1" width="6.140625" style="10" customWidth="1"/>
    <col min="2" max="2" width="16.28125" style="10" customWidth="1"/>
    <col min="3" max="3" width="73.28125" style="10" customWidth="1"/>
    <col min="4" max="4" width="13.00390625" style="10" customWidth="1"/>
    <col min="5" max="5" width="11.57421875" style="10" customWidth="1"/>
    <col min="6" max="6" width="19.140625" style="10" customWidth="1"/>
    <col min="7" max="7" width="9.28125" style="10" customWidth="1"/>
    <col min="8" max="16384" width="9.140625" style="10" customWidth="1"/>
  </cols>
  <sheetData>
    <row r="1" spans="1:6" ht="15" customHeight="1">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7" ht="15" customHeight="1">
      <c r="A7" s="606" t="s">
        <v>64</v>
      </c>
      <c r="B7" s="606"/>
      <c r="C7" s="606"/>
      <c r="D7" s="606"/>
      <c r="E7" s="606"/>
      <c r="F7" s="22"/>
      <c r="G7" s="22"/>
    </row>
    <row r="8" spans="1:7" ht="15.75" thickBot="1">
      <c r="A8" s="11"/>
      <c r="B8" s="22"/>
      <c r="C8" s="22"/>
      <c r="D8" s="11"/>
      <c r="E8" s="11"/>
      <c r="F8" s="22"/>
      <c r="G8" s="22"/>
    </row>
    <row r="9" spans="1:7" ht="15" customHeight="1">
      <c r="A9" s="640" t="s">
        <v>232</v>
      </c>
      <c r="B9" s="642" t="s">
        <v>233</v>
      </c>
      <c r="C9" s="642" t="s">
        <v>234</v>
      </c>
      <c r="D9" s="644" t="s">
        <v>235</v>
      </c>
      <c r="E9" s="645"/>
      <c r="F9" s="638" t="s">
        <v>405</v>
      </c>
      <c r="G9" s="22"/>
    </row>
    <row r="10" spans="1:7" ht="15">
      <c r="A10" s="641"/>
      <c r="B10" s="643"/>
      <c r="C10" s="643"/>
      <c r="D10" s="646"/>
      <c r="E10" s="647"/>
      <c r="F10" s="639"/>
      <c r="G10" s="22"/>
    </row>
    <row r="11" spans="1:7" ht="79.5" customHeight="1" thickBot="1">
      <c r="A11" s="641"/>
      <c r="B11" s="643"/>
      <c r="C11" s="643"/>
      <c r="D11" s="224" t="s">
        <v>1221</v>
      </c>
      <c r="E11" s="224" t="s">
        <v>1222</v>
      </c>
      <c r="F11" s="639"/>
      <c r="G11" s="22"/>
    </row>
    <row r="12" spans="1:7" ht="15.75" thickBot="1">
      <c r="A12" s="225"/>
      <c r="B12" s="226"/>
      <c r="C12" s="227" t="s">
        <v>65</v>
      </c>
      <c r="D12" s="226"/>
      <c r="E12" s="226"/>
      <c r="F12" s="228"/>
      <c r="G12" s="22"/>
    </row>
    <row r="13" spans="1:7" ht="15.75" thickBot="1">
      <c r="A13" s="229"/>
      <c r="B13" s="230"/>
      <c r="C13" s="231" t="s">
        <v>1242</v>
      </c>
      <c r="D13" s="232">
        <f>SUM(D14:D48)</f>
        <v>12.5</v>
      </c>
      <c r="E13" s="233">
        <f>SUM(E14:E48)</f>
        <v>100</v>
      </c>
      <c r="F13" s="235">
        <f>SUM(F14:F48)</f>
        <v>136.89</v>
      </c>
      <c r="G13" s="22"/>
    </row>
    <row r="14" spans="1:7" ht="30" customHeight="1">
      <c r="A14" s="90">
        <v>1</v>
      </c>
      <c r="B14" s="626" t="s">
        <v>1177</v>
      </c>
      <c r="C14" s="91" t="s">
        <v>66</v>
      </c>
      <c r="D14" s="610">
        <f>ROUND(+E14/8,2)</f>
        <v>0.75</v>
      </c>
      <c r="E14" s="631">
        <v>6</v>
      </c>
      <c r="F14" s="618">
        <f>+ROUND((230/21)*D14,2)</f>
        <v>8.21</v>
      </c>
      <c r="G14" s="22"/>
    </row>
    <row r="15" spans="1:7" ht="15">
      <c r="A15" s="92">
        <v>2</v>
      </c>
      <c r="B15" s="627"/>
      <c r="C15" s="15" t="s">
        <v>67</v>
      </c>
      <c r="D15" s="611"/>
      <c r="E15" s="632"/>
      <c r="F15" s="619"/>
      <c r="G15" s="22"/>
    </row>
    <row r="16" spans="1:7" ht="15">
      <c r="A16" s="92">
        <v>3</v>
      </c>
      <c r="B16" s="627"/>
      <c r="C16" s="15" t="s">
        <v>68</v>
      </c>
      <c r="D16" s="611"/>
      <c r="E16" s="632"/>
      <c r="F16" s="619"/>
      <c r="G16" s="22"/>
    </row>
    <row r="17" spans="1:7" ht="30.75" thickBot="1">
      <c r="A17" s="93">
        <v>4</v>
      </c>
      <c r="B17" s="628"/>
      <c r="C17" s="94" t="s">
        <v>289</v>
      </c>
      <c r="D17" s="612"/>
      <c r="E17" s="633"/>
      <c r="F17" s="620"/>
      <c r="G17" s="22"/>
    </row>
    <row r="18" spans="1:7" ht="15">
      <c r="A18" s="90">
        <v>5</v>
      </c>
      <c r="B18" s="626" t="s">
        <v>1177</v>
      </c>
      <c r="C18" s="95" t="s">
        <v>290</v>
      </c>
      <c r="D18" s="615">
        <f>ROUND(+E18/8,2)</f>
        <v>0.75</v>
      </c>
      <c r="E18" s="631">
        <v>6</v>
      </c>
      <c r="F18" s="618">
        <f>+ROUND((230/21)*D18,2)</f>
        <v>8.21</v>
      </c>
      <c r="G18" s="22"/>
    </row>
    <row r="19" spans="1:7" ht="15">
      <c r="A19" s="96">
        <v>6</v>
      </c>
      <c r="B19" s="627"/>
      <c r="C19" s="15" t="s">
        <v>291</v>
      </c>
      <c r="D19" s="629"/>
      <c r="E19" s="632"/>
      <c r="F19" s="619"/>
      <c r="G19" s="22"/>
    </row>
    <row r="20" spans="1:6" ht="15.75" thickBot="1">
      <c r="A20" s="97">
        <v>7</v>
      </c>
      <c r="B20" s="628"/>
      <c r="C20" s="94" t="s">
        <v>292</v>
      </c>
      <c r="D20" s="616"/>
      <c r="E20" s="633"/>
      <c r="F20" s="620"/>
    </row>
    <row r="21" spans="1:6" ht="45">
      <c r="A21" s="90">
        <v>8</v>
      </c>
      <c r="B21" s="626" t="s">
        <v>1177</v>
      </c>
      <c r="C21" s="64" t="s">
        <v>228</v>
      </c>
      <c r="D21" s="610">
        <f>ROUND(+E21/8,2)</f>
        <v>1.5</v>
      </c>
      <c r="E21" s="610">
        <v>12</v>
      </c>
      <c r="F21" s="618">
        <f>+ROUND((230/21)*D21,2)</f>
        <v>16.43</v>
      </c>
    </row>
    <row r="22" spans="1:6" ht="15">
      <c r="A22" s="92">
        <v>9</v>
      </c>
      <c r="B22" s="627"/>
      <c r="C22" s="15" t="s">
        <v>293</v>
      </c>
      <c r="D22" s="611"/>
      <c r="E22" s="611"/>
      <c r="F22" s="619"/>
    </row>
    <row r="23" spans="1:6" ht="15">
      <c r="A23" s="98">
        <v>10</v>
      </c>
      <c r="B23" s="627"/>
      <c r="C23" s="15" t="s">
        <v>294</v>
      </c>
      <c r="D23" s="611"/>
      <c r="E23" s="611"/>
      <c r="F23" s="619"/>
    </row>
    <row r="24" spans="1:6" ht="15.75" thickBot="1">
      <c r="A24" s="99">
        <v>11</v>
      </c>
      <c r="B24" s="628"/>
      <c r="C24" s="67" t="s">
        <v>295</v>
      </c>
      <c r="D24" s="612"/>
      <c r="E24" s="612"/>
      <c r="F24" s="620"/>
    </row>
    <row r="25" spans="1:6" ht="15">
      <c r="A25" s="100">
        <v>12</v>
      </c>
      <c r="B25" s="626" t="s">
        <v>1177</v>
      </c>
      <c r="C25" s="64" t="s">
        <v>296</v>
      </c>
      <c r="D25" s="610">
        <f>ROUND(+E25/8,2)</f>
        <v>1.25</v>
      </c>
      <c r="E25" s="610">
        <v>10</v>
      </c>
      <c r="F25" s="618">
        <f>+ROUND((230/21)*D25,2)</f>
        <v>13.69</v>
      </c>
    </row>
    <row r="26" spans="1:6" ht="15">
      <c r="A26" s="98">
        <v>13</v>
      </c>
      <c r="B26" s="627"/>
      <c r="C26" s="15" t="s">
        <v>297</v>
      </c>
      <c r="D26" s="611"/>
      <c r="E26" s="611"/>
      <c r="F26" s="619"/>
    </row>
    <row r="27" spans="1:6" ht="15.75" thickBot="1">
      <c r="A27" s="99">
        <v>14</v>
      </c>
      <c r="B27" s="628"/>
      <c r="C27" s="67" t="s">
        <v>298</v>
      </c>
      <c r="D27" s="612"/>
      <c r="E27" s="612"/>
      <c r="F27" s="620"/>
    </row>
    <row r="28" spans="1:6" ht="15">
      <c r="A28" s="90">
        <v>15</v>
      </c>
      <c r="B28" s="626" t="s">
        <v>1177</v>
      </c>
      <c r="C28" s="78" t="s">
        <v>299</v>
      </c>
      <c r="D28" s="615">
        <f>ROUND(+E28/8,2)</f>
        <v>5</v>
      </c>
      <c r="E28" s="610">
        <v>40</v>
      </c>
      <c r="F28" s="618">
        <f>+ROUND((230/21)*D28,2)</f>
        <v>54.76</v>
      </c>
    </row>
    <row r="29" spans="1:6" ht="30">
      <c r="A29" s="92">
        <v>16</v>
      </c>
      <c r="B29" s="627"/>
      <c r="C29" s="23" t="s">
        <v>300</v>
      </c>
      <c r="D29" s="629"/>
      <c r="E29" s="611"/>
      <c r="F29" s="619"/>
    </row>
    <row r="30" spans="1:6" ht="15">
      <c r="A30" s="92">
        <v>17</v>
      </c>
      <c r="B30" s="627"/>
      <c r="C30" s="23" t="s">
        <v>301</v>
      </c>
      <c r="D30" s="629"/>
      <c r="E30" s="611"/>
      <c r="F30" s="619"/>
    </row>
    <row r="31" spans="1:6" ht="15">
      <c r="A31" s="98">
        <v>18</v>
      </c>
      <c r="B31" s="627"/>
      <c r="C31" s="15" t="s">
        <v>302</v>
      </c>
      <c r="D31" s="629"/>
      <c r="E31" s="611"/>
      <c r="F31" s="619"/>
    </row>
    <row r="32" spans="1:6" ht="15">
      <c r="A32" s="101">
        <v>19</v>
      </c>
      <c r="B32" s="627"/>
      <c r="C32" s="23" t="s">
        <v>303</v>
      </c>
      <c r="D32" s="629"/>
      <c r="E32" s="611"/>
      <c r="F32" s="619"/>
    </row>
    <row r="33" spans="1:6" ht="15">
      <c r="A33" s="96">
        <v>20</v>
      </c>
      <c r="B33" s="627"/>
      <c r="C33" s="15" t="s">
        <v>304</v>
      </c>
      <c r="D33" s="629"/>
      <c r="E33" s="611"/>
      <c r="F33" s="619"/>
    </row>
    <row r="34" spans="1:6" ht="15">
      <c r="A34" s="96">
        <v>21</v>
      </c>
      <c r="B34" s="627"/>
      <c r="C34" s="23" t="s">
        <v>305</v>
      </c>
      <c r="D34" s="629"/>
      <c r="E34" s="611"/>
      <c r="F34" s="619"/>
    </row>
    <row r="35" spans="1:6" ht="15">
      <c r="A35" s="96">
        <v>22</v>
      </c>
      <c r="B35" s="627"/>
      <c r="C35" s="15" t="s">
        <v>306</v>
      </c>
      <c r="D35" s="629"/>
      <c r="E35" s="611"/>
      <c r="F35" s="619"/>
    </row>
    <row r="36" spans="1:6" ht="30">
      <c r="A36" s="96">
        <v>23</v>
      </c>
      <c r="B36" s="627"/>
      <c r="C36" s="23" t="s">
        <v>307</v>
      </c>
      <c r="D36" s="629"/>
      <c r="E36" s="611"/>
      <c r="F36" s="619"/>
    </row>
    <row r="37" spans="1:6" ht="15">
      <c r="A37" s="96">
        <v>24</v>
      </c>
      <c r="B37" s="627"/>
      <c r="C37" s="15" t="s">
        <v>308</v>
      </c>
      <c r="D37" s="629"/>
      <c r="E37" s="611"/>
      <c r="F37" s="619"/>
    </row>
    <row r="38" spans="1:6" ht="15.75" thickBot="1">
      <c r="A38" s="97">
        <v>25</v>
      </c>
      <c r="B38" s="628"/>
      <c r="C38" s="67" t="s">
        <v>309</v>
      </c>
      <c r="D38" s="616"/>
      <c r="E38" s="612"/>
      <c r="F38" s="620"/>
    </row>
    <row r="39" spans="1:6" ht="15">
      <c r="A39" s="102">
        <v>26</v>
      </c>
      <c r="B39" s="613" t="s">
        <v>1177</v>
      </c>
      <c r="C39" s="64" t="s">
        <v>310</v>
      </c>
      <c r="D39" s="610">
        <f>ROUND(+E39/8,2)</f>
        <v>0.25</v>
      </c>
      <c r="E39" s="610">
        <v>2</v>
      </c>
      <c r="F39" s="618">
        <f>+ROUND((230/21)*D39,2)</f>
        <v>2.74</v>
      </c>
    </row>
    <row r="40" spans="1:6" ht="15.75" thickBot="1">
      <c r="A40" s="97">
        <v>27</v>
      </c>
      <c r="B40" s="614"/>
      <c r="C40" s="94" t="s">
        <v>311</v>
      </c>
      <c r="D40" s="612"/>
      <c r="E40" s="612"/>
      <c r="F40" s="620"/>
    </row>
    <row r="41" spans="1:6" ht="15.75" thickBot="1">
      <c r="A41" s="103">
        <v>28</v>
      </c>
      <c r="B41" s="85" t="s">
        <v>1177</v>
      </c>
      <c r="C41" s="104" t="s">
        <v>312</v>
      </c>
      <c r="D41" s="88">
        <f>ROUND(+E41/8,2)</f>
        <v>0.25</v>
      </c>
      <c r="E41" s="88">
        <v>2</v>
      </c>
      <c r="F41" s="89">
        <f>+ROUND((230/21)*D41,2)</f>
        <v>2.74</v>
      </c>
    </row>
    <row r="42" spans="1:6" ht="15">
      <c r="A42" s="102">
        <v>29</v>
      </c>
      <c r="B42" s="613" t="s">
        <v>1177</v>
      </c>
      <c r="C42" s="64" t="s">
        <v>313</v>
      </c>
      <c r="D42" s="610">
        <f>ROUND(+E42/8,2)</f>
        <v>0.75</v>
      </c>
      <c r="E42" s="610">
        <v>6</v>
      </c>
      <c r="F42" s="618">
        <f>+ROUND((230/21)*D42,2)</f>
        <v>8.21</v>
      </c>
    </row>
    <row r="43" spans="1:6" ht="15">
      <c r="A43" s="96">
        <v>30</v>
      </c>
      <c r="B43" s="617"/>
      <c r="C43" s="23" t="s">
        <v>314</v>
      </c>
      <c r="D43" s="611"/>
      <c r="E43" s="611"/>
      <c r="F43" s="619"/>
    </row>
    <row r="44" spans="1:6" ht="15">
      <c r="A44" s="96">
        <v>31</v>
      </c>
      <c r="B44" s="617"/>
      <c r="C44" s="23" t="s">
        <v>315</v>
      </c>
      <c r="D44" s="611"/>
      <c r="E44" s="611"/>
      <c r="F44" s="619"/>
    </row>
    <row r="45" spans="1:6" ht="45" customHeight="1" thickBot="1">
      <c r="A45" s="97">
        <v>32</v>
      </c>
      <c r="B45" s="614"/>
      <c r="C45" s="94" t="s">
        <v>1343</v>
      </c>
      <c r="D45" s="612"/>
      <c r="E45" s="612"/>
      <c r="F45" s="620"/>
    </row>
    <row r="46" spans="1:6" ht="15.75" thickBot="1">
      <c r="A46" s="105">
        <v>33</v>
      </c>
      <c r="B46" s="85" t="s">
        <v>1177</v>
      </c>
      <c r="C46" s="106" t="s">
        <v>1344</v>
      </c>
      <c r="D46" s="87">
        <f>ROUND(+E46/8,2)</f>
        <v>0.75</v>
      </c>
      <c r="E46" s="88">
        <v>6</v>
      </c>
      <c r="F46" s="89">
        <f>+ROUND((230/21)*D46,2)</f>
        <v>8.21</v>
      </c>
    </row>
    <row r="47" spans="1:6" ht="15.75" thickBot="1">
      <c r="A47" s="105">
        <v>34</v>
      </c>
      <c r="B47" s="85" t="s">
        <v>1177</v>
      </c>
      <c r="C47" s="86" t="s">
        <v>316</v>
      </c>
      <c r="D47" s="107">
        <f>ROUND(+E47/8,2)</f>
        <v>0.5</v>
      </c>
      <c r="E47" s="88">
        <v>4</v>
      </c>
      <c r="F47" s="89">
        <f>+ROUND((230/21)*D47,2)</f>
        <v>5.48</v>
      </c>
    </row>
    <row r="48" spans="1:6" ht="15.75" thickBot="1">
      <c r="A48" s="105">
        <v>35</v>
      </c>
      <c r="B48" s="85" t="s">
        <v>1177</v>
      </c>
      <c r="C48" s="106" t="s">
        <v>1479</v>
      </c>
      <c r="D48" s="87">
        <f>ROUND(+E48/8,2)</f>
        <v>0.75</v>
      </c>
      <c r="E48" s="88">
        <v>6</v>
      </c>
      <c r="F48" s="89">
        <f>+ROUND((230/21)*D48,2)</f>
        <v>8.21</v>
      </c>
    </row>
    <row r="49" spans="1:6" ht="15.75" thickBot="1">
      <c r="A49" s="118"/>
      <c r="B49" s="119"/>
      <c r="C49" s="120"/>
      <c r="D49" s="63"/>
      <c r="E49" s="46"/>
      <c r="F49" s="603"/>
    </row>
    <row r="50" spans="1:6" ht="15.75" thickBot="1">
      <c r="A50" s="218"/>
      <c r="B50" s="219"/>
      <c r="C50" s="220" t="s">
        <v>317</v>
      </c>
      <c r="D50" s="221"/>
      <c r="E50" s="221"/>
      <c r="F50" s="223"/>
    </row>
    <row r="51" spans="1:6" ht="15.75" thickBot="1">
      <c r="A51" s="229"/>
      <c r="B51" s="230"/>
      <c r="C51" s="231" t="s">
        <v>1242</v>
      </c>
      <c r="D51" s="232">
        <f>SUM(D52:D76)</f>
        <v>10.5</v>
      </c>
      <c r="E51" s="234">
        <f>SUM(E52:E76)</f>
        <v>84</v>
      </c>
      <c r="F51" s="235">
        <f>SUM(F52:F76)</f>
        <v>115.00999999999998</v>
      </c>
    </row>
    <row r="52" spans="1:6" ht="15">
      <c r="A52" s="71">
        <v>1</v>
      </c>
      <c r="B52" s="613" t="s">
        <v>1177</v>
      </c>
      <c r="C52" s="64" t="s">
        <v>318</v>
      </c>
      <c r="D52" s="610">
        <f>ROUND(+E52/8,2)</f>
        <v>0.75</v>
      </c>
      <c r="E52" s="610">
        <v>6</v>
      </c>
      <c r="F52" s="618">
        <f>+ROUND((230/21)*D52,2)</f>
        <v>8.21</v>
      </c>
    </row>
    <row r="53" spans="1:6" ht="15">
      <c r="A53" s="72">
        <v>2</v>
      </c>
      <c r="B53" s="617"/>
      <c r="C53" s="15" t="s">
        <v>319</v>
      </c>
      <c r="D53" s="611"/>
      <c r="E53" s="611"/>
      <c r="F53" s="619"/>
    </row>
    <row r="54" spans="1:6" ht="15">
      <c r="A54" s="72">
        <v>3</v>
      </c>
      <c r="B54" s="617"/>
      <c r="C54" s="23" t="s">
        <v>320</v>
      </c>
      <c r="D54" s="611"/>
      <c r="E54" s="611"/>
      <c r="F54" s="619"/>
    </row>
    <row r="55" spans="1:6" ht="15.75" thickBot="1">
      <c r="A55" s="73">
        <v>4</v>
      </c>
      <c r="B55" s="614"/>
      <c r="C55" s="67" t="s">
        <v>321</v>
      </c>
      <c r="D55" s="612"/>
      <c r="E55" s="612"/>
      <c r="F55" s="620"/>
    </row>
    <row r="56" spans="1:6" ht="30" customHeight="1">
      <c r="A56" s="71">
        <v>5</v>
      </c>
      <c r="B56" s="613" t="s">
        <v>1177</v>
      </c>
      <c r="C56" s="64" t="s">
        <v>322</v>
      </c>
      <c r="D56" s="623">
        <f>ROUND(+E56/8,2)</f>
        <v>3</v>
      </c>
      <c r="E56" s="621">
        <v>24</v>
      </c>
      <c r="F56" s="618">
        <f>+ROUND((230/21)*D56,2)</f>
        <v>32.86</v>
      </c>
    </row>
    <row r="57" spans="1:6" ht="15">
      <c r="A57" s="72">
        <v>6</v>
      </c>
      <c r="B57" s="617"/>
      <c r="C57" s="15" t="s">
        <v>323</v>
      </c>
      <c r="D57" s="630"/>
      <c r="E57" s="625"/>
      <c r="F57" s="619"/>
    </row>
    <row r="58" spans="1:6" ht="15">
      <c r="A58" s="72">
        <v>7</v>
      </c>
      <c r="B58" s="617"/>
      <c r="C58" s="15" t="s">
        <v>324</v>
      </c>
      <c r="D58" s="630"/>
      <c r="E58" s="625"/>
      <c r="F58" s="619"/>
    </row>
    <row r="59" spans="1:6" ht="15">
      <c r="A59" s="72">
        <v>8</v>
      </c>
      <c r="B59" s="617"/>
      <c r="C59" s="15" t="s">
        <v>325</v>
      </c>
      <c r="D59" s="630"/>
      <c r="E59" s="625"/>
      <c r="F59" s="619"/>
    </row>
    <row r="60" spans="1:6" ht="30" customHeight="1">
      <c r="A60" s="72">
        <v>9</v>
      </c>
      <c r="B60" s="617"/>
      <c r="C60" s="23" t="s">
        <v>326</v>
      </c>
      <c r="D60" s="630"/>
      <c r="E60" s="625"/>
      <c r="F60" s="619"/>
    </row>
    <row r="61" spans="1:6" ht="15.75" thickBot="1">
      <c r="A61" s="73">
        <v>10</v>
      </c>
      <c r="B61" s="614"/>
      <c r="C61" s="67" t="s">
        <v>327</v>
      </c>
      <c r="D61" s="624"/>
      <c r="E61" s="622"/>
      <c r="F61" s="620"/>
    </row>
    <row r="62" spans="1:6" ht="15.75" thickBot="1">
      <c r="A62" s="74">
        <v>11</v>
      </c>
      <c r="B62" s="75" t="s">
        <v>1177</v>
      </c>
      <c r="C62" s="76" t="s">
        <v>328</v>
      </c>
      <c r="D62" s="77">
        <f aca="true" t="shared" si="0" ref="D62:D67">ROUND(+E62/8,2)</f>
        <v>0.25</v>
      </c>
      <c r="E62" s="66">
        <v>2</v>
      </c>
      <c r="F62" s="89">
        <f aca="true" t="shared" si="1" ref="F62:F67">+ROUND((230/21)*D62,2)</f>
        <v>2.74</v>
      </c>
    </row>
    <row r="63" spans="1:6" ht="15.75" thickBot="1">
      <c r="A63" s="74">
        <v>12</v>
      </c>
      <c r="B63" s="75" t="s">
        <v>1177</v>
      </c>
      <c r="C63" s="79" t="s">
        <v>329</v>
      </c>
      <c r="D63" s="77">
        <f t="shared" si="0"/>
        <v>2.25</v>
      </c>
      <c r="E63" s="66">
        <v>18</v>
      </c>
      <c r="F63" s="89">
        <f t="shared" si="1"/>
        <v>24.64</v>
      </c>
    </row>
    <row r="64" spans="1:6" ht="15.75" thickBot="1">
      <c r="A64" s="84">
        <v>13</v>
      </c>
      <c r="B64" s="85" t="s">
        <v>1177</v>
      </c>
      <c r="C64" s="86" t="s">
        <v>330</v>
      </c>
      <c r="D64" s="87">
        <f t="shared" si="0"/>
        <v>0.25</v>
      </c>
      <c r="E64" s="88">
        <v>2</v>
      </c>
      <c r="F64" s="89">
        <f t="shared" si="1"/>
        <v>2.74</v>
      </c>
    </row>
    <row r="65" spans="1:6" ht="15" customHeight="1" thickBot="1">
      <c r="A65" s="80">
        <v>14</v>
      </c>
      <c r="B65" s="81" t="s">
        <v>1177</v>
      </c>
      <c r="C65" s="82" t="s">
        <v>331</v>
      </c>
      <c r="D65" s="83">
        <f t="shared" si="0"/>
        <v>0.25</v>
      </c>
      <c r="E65" s="69">
        <v>2</v>
      </c>
      <c r="F65" s="89">
        <f t="shared" si="1"/>
        <v>2.74</v>
      </c>
    </row>
    <row r="66" spans="1:6" ht="15.75" thickBot="1">
      <c r="A66" s="80">
        <v>15</v>
      </c>
      <c r="B66" s="81" t="s">
        <v>1177</v>
      </c>
      <c r="C66" s="82" t="s">
        <v>332</v>
      </c>
      <c r="D66" s="83">
        <f t="shared" si="0"/>
        <v>0.25</v>
      </c>
      <c r="E66" s="69">
        <v>2</v>
      </c>
      <c r="F66" s="89">
        <f t="shared" si="1"/>
        <v>2.74</v>
      </c>
    </row>
    <row r="67" spans="1:6" ht="15">
      <c r="A67" s="71">
        <v>16</v>
      </c>
      <c r="B67" s="613" t="s">
        <v>1177</v>
      </c>
      <c r="C67" s="64" t="s">
        <v>333</v>
      </c>
      <c r="D67" s="615">
        <f t="shared" si="0"/>
        <v>0.75</v>
      </c>
      <c r="E67" s="610">
        <v>6</v>
      </c>
      <c r="F67" s="618">
        <f t="shared" si="1"/>
        <v>8.21</v>
      </c>
    </row>
    <row r="68" spans="1:6" ht="15.75" thickBot="1">
      <c r="A68" s="73">
        <v>17</v>
      </c>
      <c r="B68" s="614"/>
      <c r="C68" s="67" t="s">
        <v>334</v>
      </c>
      <c r="D68" s="616"/>
      <c r="E68" s="612"/>
      <c r="F68" s="620"/>
    </row>
    <row r="69" spans="1:6" ht="15">
      <c r="A69" s="71">
        <v>18</v>
      </c>
      <c r="B69" s="613" t="s">
        <v>1177</v>
      </c>
      <c r="C69" s="64" t="s">
        <v>335</v>
      </c>
      <c r="D69" s="623">
        <f>ROUND(+E69/8,2)</f>
        <v>0.5</v>
      </c>
      <c r="E69" s="621">
        <v>4</v>
      </c>
      <c r="F69" s="618">
        <f>+ROUND((230/21)*D69,2)</f>
        <v>5.48</v>
      </c>
    </row>
    <row r="70" spans="1:6" ht="15.75" thickBot="1">
      <c r="A70" s="73">
        <v>19</v>
      </c>
      <c r="B70" s="614"/>
      <c r="C70" s="94" t="s">
        <v>336</v>
      </c>
      <c r="D70" s="624"/>
      <c r="E70" s="622"/>
      <c r="F70" s="620"/>
    </row>
    <row r="71" spans="1:6" ht="15.75" thickBot="1">
      <c r="A71" s="84">
        <v>20</v>
      </c>
      <c r="B71" s="85" t="s">
        <v>1177</v>
      </c>
      <c r="C71" s="86" t="s">
        <v>337</v>
      </c>
      <c r="D71" s="108">
        <f aca="true" t="shared" si="2" ref="D71:D76">ROUND(+E71/8,2)</f>
        <v>0.75</v>
      </c>
      <c r="E71" s="88">
        <v>6</v>
      </c>
      <c r="F71" s="89">
        <f aca="true" t="shared" si="3" ref="F71:F76">+ROUND((230/21)*D71,2)</f>
        <v>8.21</v>
      </c>
    </row>
    <row r="72" spans="1:6" ht="15.75" thickBot="1">
      <c r="A72" s="74">
        <v>21</v>
      </c>
      <c r="B72" s="109" t="s">
        <v>1177</v>
      </c>
      <c r="C72" s="79" t="s">
        <v>338</v>
      </c>
      <c r="D72" s="65">
        <f t="shared" si="2"/>
        <v>0.5</v>
      </c>
      <c r="E72" s="66">
        <v>4</v>
      </c>
      <c r="F72" s="89">
        <f t="shared" si="3"/>
        <v>5.48</v>
      </c>
    </row>
    <row r="73" spans="1:6" ht="15.75" thickBot="1">
      <c r="A73" s="84">
        <v>22</v>
      </c>
      <c r="B73" s="110" t="s">
        <v>1177</v>
      </c>
      <c r="C73" s="86" t="s">
        <v>339</v>
      </c>
      <c r="D73" s="108">
        <f t="shared" si="2"/>
        <v>0.25</v>
      </c>
      <c r="E73" s="88">
        <v>2</v>
      </c>
      <c r="F73" s="89">
        <f t="shared" si="3"/>
        <v>2.74</v>
      </c>
    </row>
    <row r="74" spans="1:6" ht="15.75" thickBot="1">
      <c r="A74" s="84">
        <v>23</v>
      </c>
      <c r="B74" s="110" t="s">
        <v>1177</v>
      </c>
      <c r="C74" s="86" t="s">
        <v>340</v>
      </c>
      <c r="D74" s="108">
        <f t="shared" si="2"/>
        <v>0.25</v>
      </c>
      <c r="E74" s="88">
        <v>2</v>
      </c>
      <c r="F74" s="89">
        <f t="shared" si="3"/>
        <v>2.74</v>
      </c>
    </row>
    <row r="75" spans="1:6" ht="30.75" thickBot="1">
      <c r="A75" s="80">
        <v>24</v>
      </c>
      <c r="B75" s="111" t="s">
        <v>1177</v>
      </c>
      <c r="C75" s="112" t="s">
        <v>341</v>
      </c>
      <c r="D75" s="68">
        <f t="shared" si="2"/>
        <v>0.25</v>
      </c>
      <c r="E75" s="69">
        <v>2</v>
      </c>
      <c r="F75" s="89">
        <f t="shared" si="3"/>
        <v>2.74</v>
      </c>
    </row>
    <row r="76" spans="1:11" ht="15.75" thickBot="1">
      <c r="A76" s="80">
        <v>25</v>
      </c>
      <c r="B76" s="81" t="s">
        <v>1177</v>
      </c>
      <c r="C76" s="82" t="s">
        <v>342</v>
      </c>
      <c r="D76" s="68">
        <f t="shared" si="2"/>
        <v>0.25</v>
      </c>
      <c r="E76" s="69">
        <v>2</v>
      </c>
      <c r="F76" s="89">
        <f t="shared" si="3"/>
        <v>2.74</v>
      </c>
      <c r="K76" s="29"/>
    </row>
    <row r="77" spans="1:6" ht="15.75" thickBot="1">
      <c r="A77" s="124"/>
      <c r="B77" s="217"/>
      <c r="C77" s="120"/>
      <c r="D77" s="63"/>
      <c r="E77" s="46"/>
      <c r="F77" s="603"/>
    </row>
    <row r="78" spans="1:6" ht="15.75" thickBot="1">
      <c r="A78" s="218"/>
      <c r="B78" s="219"/>
      <c r="C78" s="220" t="s">
        <v>343</v>
      </c>
      <c r="D78" s="221"/>
      <c r="E78" s="222"/>
      <c r="F78" s="223"/>
    </row>
    <row r="79" spans="1:6" ht="15.75" thickBot="1">
      <c r="A79" s="229"/>
      <c r="B79" s="230"/>
      <c r="C79" s="231" t="s">
        <v>1242</v>
      </c>
      <c r="D79" s="232">
        <f>SUM(D80:D97)</f>
        <v>7</v>
      </c>
      <c r="E79" s="234">
        <f>SUM(E80:E97)</f>
        <v>56</v>
      </c>
      <c r="F79" s="235">
        <f>SUM(F80:F97)</f>
        <v>76.67000000000002</v>
      </c>
    </row>
    <row r="80" spans="1:6" ht="15.75" thickBot="1">
      <c r="A80" s="118">
        <v>1</v>
      </c>
      <c r="B80" s="119" t="s">
        <v>1177</v>
      </c>
      <c r="C80" s="120" t="s">
        <v>344</v>
      </c>
      <c r="D80" s="45">
        <f aca="true" t="shared" si="4" ref="D80:D85">ROUND(+E80/8,2)</f>
        <v>0.5</v>
      </c>
      <c r="E80" s="46">
        <v>4</v>
      </c>
      <c r="F80" s="89">
        <f aca="true" t="shared" si="5" ref="F80:F85">+ROUND((230/21)*D80,2)</f>
        <v>5.48</v>
      </c>
    </row>
    <row r="81" spans="1:6" ht="15.75" thickBot="1">
      <c r="A81" s="114">
        <v>2</v>
      </c>
      <c r="B81" s="75" t="s">
        <v>1177</v>
      </c>
      <c r="C81" s="79" t="s">
        <v>345</v>
      </c>
      <c r="D81" s="65">
        <f t="shared" si="4"/>
        <v>0.75</v>
      </c>
      <c r="E81" s="66">
        <v>6</v>
      </c>
      <c r="F81" s="89">
        <f t="shared" si="5"/>
        <v>8.21</v>
      </c>
    </row>
    <row r="82" spans="1:6" ht="15.75" thickBot="1">
      <c r="A82" s="114">
        <v>3</v>
      </c>
      <c r="B82" s="75" t="s">
        <v>1177</v>
      </c>
      <c r="C82" s="79" t="s">
        <v>346</v>
      </c>
      <c r="D82" s="65">
        <f t="shared" si="4"/>
        <v>0.25</v>
      </c>
      <c r="E82" s="66">
        <v>2</v>
      </c>
      <c r="F82" s="89">
        <f t="shared" si="5"/>
        <v>2.74</v>
      </c>
    </row>
    <row r="83" spans="1:6" ht="15.75" thickBot="1">
      <c r="A83" s="114">
        <v>4</v>
      </c>
      <c r="B83" s="75" t="s">
        <v>1177</v>
      </c>
      <c r="C83" s="79" t="s">
        <v>347</v>
      </c>
      <c r="D83" s="65">
        <f t="shared" si="4"/>
        <v>0.75</v>
      </c>
      <c r="E83" s="66">
        <v>6</v>
      </c>
      <c r="F83" s="89">
        <f t="shared" si="5"/>
        <v>8.21</v>
      </c>
    </row>
    <row r="84" spans="1:6" ht="15.75" thickBot="1">
      <c r="A84" s="74">
        <v>5</v>
      </c>
      <c r="B84" s="129" t="s">
        <v>1177</v>
      </c>
      <c r="C84" s="79" t="s">
        <v>348</v>
      </c>
      <c r="D84" s="65">
        <f t="shared" si="4"/>
        <v>0.5</v>
      </c>
      <c r="E84" s="66">
        <v>4</v>
      </c>
      <c r="F84" s="89">
        <f t="shared" si="5"/>
        <v>5.48</v>
      </c>
    </row>
    <row r="85" spans="1:6" ht="15">
      <c r="A85" s="71">
        <v>6</v>
      </c>
      <c r="B85" s="116" t="s">
        <v>1177</v>
      </c>
      <c r="C85" s="78" t="s">
        <v>349</v>
      </c>
      <c r="D85" s="623">
        <f t="shared" si="4"/>
        <v>0.75</v>
      </c>
      <c r="E85" s="634">
        <v>6</v>
      </c>
      <c r="F85" s="636">
        <f t="shared" si="5"/>
        <v>8.21</v>
      </c>
    </row>
    <row r="86" spans="1:6" ht="15.75" thickBot="1">
      <c r="A86" s="73">
        <v>7</v>
      </c>
      <c r="B86" s="113" t="s">
        <v>1177</v>
      </c>
      <c r="C86" s="67" t="s">
        <v>350</v>
      </c>
      <c r="D86" s="624"/>
      <c r="E86" s="635"/>
      <c r="F86" s="637">
        <f>+ROUND((180/21)*D86,2)</f>
        <v>0</v>
      </c>
    </row>
    <row r="87" spans="1:6" ht="15.75" thickBot="1">
      <c r="A87" s="80">
        <v>8</v>
      </c>
      <c r="B87" s="115" t="s">
        <v>1177</v>
      </c>
      <c r="C87" s="112" t="s">
        <v>351</v>
      </c>
      <c r="D87" s="68">
        <f aca="true" t="shared" si="6" ref="D87:D95">ROUND(+E87/8,2)</f>
        <v>0.5</v>
      </c>
      <c r="E87" s="69">
        <v>4</v>
      </c>
      <c r="F87" s="89">
        <f>+ROUND((230/21)*D87,2)</f>
        <v>5.48</v>
      </c>
    </row>
    <row r="88" spans="1:6" ht="15.75" thickBot="1">
      <c r="A88" s="80">
        <v>9</v>
      </c>
      <c r="B88" s="115" t="s">
        <v>1177</v>
      </c>
      <c r="C88" s="82" t="s">
        <v>352</v>
      </c>
      <c r="D88" s="68">
        <f t="shared" si="6"/>
        <v>0.25</v>
      </c>
      <c r="E88" s="69">
        <v>2</v>
      </c>
      <c r="F88" s="89">
        <f aca="true" t="shared" si="7" ref="F88:F94">+ROUND((230/21)*D88,2)</f>
        <v>2.74</v>
      </c>
    </row>
    <row r="89" spans="1:6" ht="15.75" thickBot="1">
      <c r="A89" s="80">
        <v>10</v>
      </c>
      <c r="B89" s="115" t="s">
        <v>1177</v>
      </c>
      <c r="C89" s="112" t="s">
        <v>353</v>
      </c>
      <c r="D89" s="68">
        <f t="shared" si="6"/>
        <v>0.25</v>
      </c>
      <c r="E89" s="69">
        <v>2</v>
      </c>
      <c r="F89" s="89">
        <f t="shared" si="7"/>
        <v>2.74</v>
      </c>
    </row>
    <row r="90" spans="1:6" ht="30.75" thickBot="1">
      <c r="A90" s="84">
        <v>11</v>
      </c>
      <c r="B90" s="117" t="s">
        <v>1177</v>
      </c>
      <c r="C90" s="104" t="s">
        <v>354</v>
      </c>
      <c r="D90" s="108">
        <f t="shared" si="6"/>
        <v>0.75</v>
      </c>
      <c r="E90" s="122">
        <v>6</v>
      </c>
      <c r="F90" s="89">
        <f t="shared" si="7"/>
        <v>8.21</v>
      </c>
    </row>
    <row r="91" spans="1:6" ht="15.75" thickBot="1">
      <c r="A91" s="124">
        <v>12</v>
      </c>
      <c r="B91" s="125" t="s">
        <v>1177</v>
      </c>
      <c r="C91" s="126" t="s">
        <v>355</v>
      </c>
      <c r="D91" s="63">
        <f t="shared" si="6"/>
        <v>0.25</v>
      </c>
      <c r="E91" s="127">
        <v>2</v>
      </c>
      <c r="F91" s="89">
        <f t="shared" si="7"/>
        <v>2.74</v>
      </c>
    </row>
    <row r="92" spans="1:6" ht="15.75" thickBot="1">
      <c r="A92" s="84">
        <v>13</v>
      </c>
      <c r="B92" s="117" t="s">
        <v>1177</v>
      </c>
      <c r="C92" s="106" t="s">
        <v>356</v>
      </c>
      <c r="D92" s="87">
        <f t="shared" si="6"/>
        <v>0.25</v>
      </c>
      <c r="E92" s="87">
        <v>2</v>
      </c>
      <c r="F92" s="89">
        <f t="shared" si="7"/>
        <v>2.74</v>
      </c>
    </row>
    <row r="93" spans="1:6" ht="15.75" thickBot="1">
      <c r="A93" s="80">
        <v>14</v>
      </c>
      <c r="B93" s="115" t="s">
        <v>1177</v>
      </c>
      <c r="C93" s="82" t="s">
        <v>357</v>
      </c>
      <c r="D93" s="83">
        <f t="shared" si="6"/>
        <v>0.25</v>
      </c>
      <c r="E93" s="128">
        <v>2</v>
      </c>
      <c r="F93" s="89">
        <f t="shared" si="7"/>
        <v>2.74</v>
      </c>
    </row>
    <row r="94" spans="1:6" ht="15.75" thickBot="1">
      <c r="A94" s="80">
        <v>15</v>
      </c>
      <c r="B94" s="115" t="s">
        <v>1177</v>
      </c>
      <c r="C94" s="112" t="s">
        <v>358</v>
      </c>
      <c r="D94" s="83">
        <f t="shared" si="6"/>
        <v>0.25</v>
      </c>
      <c r="E94" s="128">
        <v>2</v>
      </c>
      <c r="F94" s="89">
        <f t="shared" si="7"/>
        <v>2.74</v>
      </c>
    </row>
    <row r="95" spans="1:6" ht="15">
      <c r="A95" s="71">
        <v>16</v>
      </c>
      <c r="B95" s="116" t="s">
        <v>1177</v>
      </c>
      <c r="C95" s="64" t="s">
        <v>359</v>
      </c>
      <c r="D95" s="607">
        <f t="shared" si="6"/>
        <v>0.75</v>
      </c>
      <c r="E95" s="610">
        <v>6</v>
      </c>
      <c r="F95" s="618">
        <f>+ROUND((230/21)*D95,2)</f>
        <v>8.21</v>
      </c>
    </row>
    <row r="96" spans="1:6" ht="15">
      <c r="A96" s="72">
        <v>17</v>
      </c>
      <c r="B96" s="1" t="s">
        <v>1177</v>
      </c>
      <c r="C96" s="15" t="s">
        <v>360</v>
      </c>
      <c r="D96" s="608"/>
      <c r="E96" s="611"/>
      <c r="F96" s="619"/>
    </row>
    <row r="97" spans="1:6" ht="30.75" thickBot="1">
      <c r="A97" s="73">
        <v>18</v>
      </c>
      <c r="B97" s="113" t="s">
        <v>1177</v>
      </c>
      <c r="C97" s="123" t="s">
        <v>229</v>
      </c>
      <c r="D97" s="609"/>
      <c r="E97" s="612"/>
      <c r="F97" s="620"/>
    </row>
    <row r="98" spans="1:6" ht="15.75" thickBot="1">
      <c r="A98" s="236"/>
      <c r="B98" s="237"/>
      <c r="C98" s="237" t="s">
        <v>407</v>
      </c>
      <c r="D98" s="238">
        <f>+D13+D51+D79</f>
        <v>30</v>
      </c>
      <c r="E98" s="238">
        <f>+E13+E51+E79</f>
        <v>240</v>
      </c>
      <c r="F98" s="239">
        <f>+F13+F51+F79</f>
        <v>328.57</v>
      </c>
    </row>
  </sheetData>
  <sheetProtection/>
  <mergeCells count="59">
    <mergeCell ref="E14:E17"/>
    <mergeCell ref="F14:F17"/>
    <mergeCell ref="F9:F11"/>
    <mergeCell ref="A7:E7"/>
    <mergeCell ref="A9:A11"/>
    <mergeCell ref="B9:B11"/>
    <mergeCell ref="C9:C11"/>
    <mergeCell ref="D9:E10"/>
    <mergeCell ref="B14:B17"/>
    <mergeCell ref="D14:D17"/>
    <mergeCell ref="F95:F97"/>
    <mergeCell ref="D85:D86"/>
    <mergeCell ref="E85:E86"/>
    <mergeCell ref="F85:F86"/>
    <mergeCell ref="B18:B20"/>
    <mergeCell ref="D18:D20"/>
    <mergeCell ref="B25:B27"/>
    <mergeCell ref="D25:D27"/>
    <mergeCell ref="B21:B24"/>
    <mergeCell ref="D21:D24"/>
    <mergeCell ref="E18:E20"/>
    <mergeCell ref="F18:F20"/>
    <mergeCell ref="F28:F38"/>
    <mergeCell ref="E21:E24"/>
    <mergeCell ref="F21:F24"/>
    <mergeCell ref="F25:F27"/>
    <mergeCell ref="E25:E27"/>
    <mergeCell ref="B56:B61"/>
    <mergeCell ref="D56:D61"/>
    <mergeCell ref="B39:B40"/>
    <mergeCell ref="D39:D40"/>
    <mergeCell ref="D42:D45"/>
    <mergeCell ref="B52:B55"/>
    <mergeCell ref="D52:D55"/>
    <mergeCell ref="F42:F45"/>
    <mergeCell ref="E42:E45"/>
    <mergeCell ref="F39:F40"/>
    <mergeCell ref="B28:B38"/>
    <mergeCell ref="D28:D38"/>
    <mergeCell ref="E39:E40"/>
    <mergeCell ref="E28:E38"/>
    <mergeCell ref="F52:F55"/>
    <mergeCell ref="F56:F61"/>
    <mergeCell ref="F67:F68"/>
    <mergeCell ref="F69:F70"/>
    <mergeCell ref="E69:E70"/>
    <mergeCell ref="D69:D70"/>
    <mergeCell ref="E56:E61"/>
    <mergeCell ref="E52:E55"/>
    <mergeCell ref="A1:F1"/>
    <mergeCell ref="A3:F3"/>
    <mergeCell ref="A5:F5"/>
    <mergeCell ref="D95:D97"/>
    <mergeCell ref="E95:E97"/>
    <mergeCell ref="B67:B68"/>
    <mergeCell ref="D67:D68"/>
    <mergeCell ref="E67:E68"/>
    <mergeCell ref="B69:B70"/>
    <mergeCell ref="B42:B45"/>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158"/>
  <sheetViews>
    <sheetView zoomScalePageLayoutView="0" workbookViewId="0" topLeftCell="A36">
      <selection activeCell="A51" sqref="A51:IV51"/>
    </sheetView>
  </sheetViews>
  <sheetFormatPr defaultColWidth="9.140625" defaultRowHeight="15"/>
  <cols>
    <col min="1" max="1" width="11.8515625" style="10" customWidth="1"/>
    <col min="2" max="2" width="21.7109375" style="10" customWidth="1"/>
    <col min="3" max="3" width="43.28125" style="10" customWidth="1"/>
    <col min="4" max="4" width="12.421875" style="10" customWidth="1"/>
    <col min="5" max="5" width="12.140625" style="10" customWidth="1"/>
    <col min="6" max="6" width="20.28125" style="10" customWidth="1"/>
    <col min="7" max="16384" width="9.140625" style="10" customWidth="1"/>
  </cols>
  <sheetData>
    <row r="1" spans="1:6" ht="15">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06" t="s">
        <v>1179</v>
      </c>
      <c r="B7" s="606"/>
      <c r="C7" s="606"/>
      <c r="D7" s="606"/>
      <c r="E7" s="606"/>
      <c r="F7" s="606"/>
    </row>
    <row r="8" ht="15.75" thickBot="1"/>
    <row r="9" spans="1:6" ht="15" customHeight="1">
      <c r="A9" s="640" t="s">
        <v>232</v>
      </c>
      <c r="B9" s="642" t="s">
        <v>233</v>
      </c>
      <c r="C9" s="642" t="s">
        <v>234</v>
      </c>
      <c r="D9" s="644" t="s">
        <v>235</v>
      </c>
      <c r="E9" s="645"/>
      <c r="F9" s="638" t="s">
        <v>405</v>
      </c>
    </row>
    <row r="10" spans="1:6" ht="15">
      <c r="A10" s="641"/>
      <c r="B10" s="643"/>
      <c r="C10" s="643"/>
      <c r="D10" s="646"/>
      <c r="E10" s="647"/>
      <c r="F10" s="639"/>
    </row>
    <row r="11" spans="1:6" ht="99" customHeight="1">
      <c r="A11" s="663"/>
      <c r="B11" s="662"/>
      <c r="C11" s="662"/>
      <c r="D11" s="12" t="s">
        <v>1221</v>
      </c>
      <c r="E11" s="12" t="s">
        <v>1222</v>
      </c>
      <c r="F11" s="664"/>
    </row>
    <row r="12" spans="1:6" ht="15">
      <c r="A12" s="382" t="s">
        <v>1223</v>
      </c>
      <c r="B12" s="194"/>
      <c r="C12" s="195" t="s">
        <v>1135</v>
      </c>
      <c r="D12" s="192">
        <f>SUM(D13:D17)</f>
        <v>5</v>
      </c>
      <c r="E12" s="192">
        <f>SUM(E13:E17)</f>
        <v>40</v>
      </c>
      <c r="F12" s="321">
        <f>SUM(F13:F17)</f>
        <v>54.75</v>
      </c>
    </row>
    <row r="13" spans="1:6" ht="15">
      <c r="A13" s="383">
        <v>1</v>
      </c>
      <c r="B13" s="168" t="s">
        <v>1177</v>
      </c>
      <c r="C13" s="168" t="s">
        <v>1110</v>
      </c>
      <c r="D13" s="39">
        <f>ROUND(+E13/8,2)</f>
        <v>1</v>
      </c>
      <c r="E13" s="193">
        <v>8</v>
      </c>
      <c r="F13" s="248">
        <f>+ROUND((230/21)*D13,2)</f>
        <v>10.95</v>
      </c>
    </row>
    <row r="14" spans="1:6" ht="15">
      <c r="A14" s="384">
        <v>2</v>
      </c>
      <c r="B14" s="168" t="s">
        <v>1177</v>
      </c>
      <c r="C14" s="168" t="s">
        <v>1106</v>
      </c>
      <c r="D14" s="39">
        <f>ROUND(+E14/8,2)</f>
        <v>1</v>
      </c>
      <c r="E14" s="36">
        <v>8</v>
      </c>
      <c r="F14" s="248">
        <f>+ROUND((230/21)*D14,2)</f>
        <v>10.95</v>
      </c>
    </row>
    <row r="15" spans="1:6" ht="15">
      <c r="A15" s="384">
        <v>3</v>
      </c>
      <c r="B15" s="168" t="s">
        <v>1177</v>
      </c>
      <c r="C15" s="168" t="s">
        <v>1111</v>
      </c>
      <c r="D15" s="39">
        <f>ROUND(+E15/8,2)</f>
        <v>1</v>
      </c>
      <c r="E15" s="36">
        <v>8</v>
      </c>
      <c r="F15" s="248">
        <f>+ROUND((230/21)*D15,2)</f>
        <v>10.95</v>
      </c>
    </row>
    <row r="16" spans="1:6" ht="30">
      <c r="A16" s="384">
        <v>4</v>
      </c>
      <c r="B16" s="168" t="s">
        <v>1177</v>
      </c>
      <c r="C16" s="168" t="s">
        <v>1112</v>
      </c>
      <c r="D16" s="39">
        <f>ROUND(+E16/8,2)</f>
        <v>1</v>
      </c>
      <c r="E16" s="36">
        <v>8</v>
      </c>
      <c r="F16" s="248">
        <f>+ROUND((230/21)*D16,2)</f>
        <v>10.95</v>
      </c>
    </row>
    <row r="17" spans="1:6" ht="15">
      <c r="A17" s="384">
        <v>5</v>
      </c>
      <c r="B17" s="168" t="s">
        <v>1177</v>
      </c>
      <c r="C17" s="168" t="s">
        <v>1113</v>
      </c>
      <c r="D17" s="39">
        <f>ROUND(+E17/8,2)</f>
        <v>1</v>
      </c>
      <c r="E17" s="36">
        <v>8</v>
      </c>
      <c r="F17" s="248">
        <f>+ROUND((230/21)*D17,2)</f>
        <v>10.95</v>
      </c>
    </row>
    <row r="18" spans="1:6" ht="15">
      <c r="A18" s="384"/>
      <c r="B18" s="168"/>
      <c r="C18" s="168"/>
      <c r="D18" s="39"/>
      <c r="E18" s="36"/>
      <c r="F18" s="248"/>
    </row>
    <row r="19" spans="1:6" ht="15">
      <c r="A19" s="385" t="s">
        <v>1247</v>
      </c>
      <c r="B19" s="197"/>
      <c r="C19" s="386" t="s">
        <v>1114</v>
      </c>
      <c r="D19" s="198">
        <f>SUM(D20:D24)</f>
        <v>5</v>
      </c>
      <c r="E19" s="198">
        <f>SUM(E20:E24)</f>
        <v>40</v>
      </c>
      <c r="F19" s="387">
        <f>SUM(F20:F24)</f>
        <v>54.75</v>
      </c>
    </row>
    <row r="20" spans="1:6" ht="30">
      <c r="A20" s="384">
        <v>1</v>
      </c>
      <c r="B20" s="168" t="s">
        <v>1177</v>
      </c>
      <c r="C20" s="168" t="s">
        <v>1115</v>
      </c>
      <c r="D20" s="39">
        <f>ROUND(+E20/8,2)</f>
        <v>1</v>
      </c>
      <c r="E20" s="36">
        <v>8</v>
      </c>
      <c r="F20" s="248">
        <f>+ROUND((230/21)*D20,2)</f>
        <v>10.95</v>
      </c>
    </row>
    <row r="21" spans="1:6" ht="30">
      <c r="A21" s="384">
        <v>2</v>
      </c>
      <c r="B21" s="168" t="s">
        <v>1177</v>
      </c>
      <c r="C21" s="168" t="s">
        <v>1116</v>
      </c>
      <c r="D21" s="39">
        <f>ROUND(+E21/8,2)</f>
        <v>1</v>
      </c>
      <c r="E21" s="36">
        <v>8</v>
      </c>
      <c r="F21" s="248">
        <f>+ROUND((230/21)*D21,2)</f>
        <v>10.95</v>
      </c>
    </row>
    <row r="22" spans="1:6" ht="45">
      <c r="A22" s="384">
        <v>3</v>
      </c>
      <c r="B22" s="168" t="s">
        <v>1177</v>
      </c>
      <c r="C22" s="168" t="s">
        <v>1117</v>
      </c>
      <c r="D22" s="39">
        <f>ROUND(+E22/8,2)</f>
        <v>1</v>
      </c>
      <c r="E22" s="36">
        <v>8</v>
      </c>
      <c r="F22" s="248">
        <f>+ROUND((230/21)*D22,2)</f>
        <v>10.95</v>
      </c>
    </row>
    <row r="23" spans="1:6" ht="30">
      <c r="A23" s="384">
        <v>4</v>
      </c>
      <c r="B23" s="168" t="s">
        <v>1177</v>
      </c>
      <c r="C23" s="168" t="s">
        <v>1118</v>
      </c>
      <c r="D23" s="39">
        <f>ROUND(+E23/8,2)</f>
        <v>1</v>
      </c>
      <c r="E23" s="36">
        <v>8</v>
      </c>
      <c r="F23" s="248">
        <f>+ROUND((230/21)*D23,2)</f>
        <v>10.95</v>
      </c>
    </row>
    <row r="24" spans="1:6" ht="30">
      <c r="A24" s="384">
        <v>5</v>
      </c>
      <c r="B24" s="168" t="s">
        <v>1177</v>
      </c>
      <c r="C24" s="168" t="s">
        <v>1119</v>
      </c>
      <c r="D24" s="39">
        <f>ROUND(+E24/8,2)</f>
        <v>1</v>
      </c>
      <c r="E24" s="36">
        <v>8</v>
      </c>
      <c r="F24" s="248">
        <f>+ROUND((230/21)*D24,2)</f>
        <v>10.95</v>
      </c>
    </row>
    <row r="25" spans="1:6" ht="15">
      <c r="A25" s="384"/>
      <c r="B25" s="168"/>
      <c r="C25" s="168"/>
      <c r="D25" s="39"/>
      <c r="E25" s="36"/>
      <c r="F25" s="248"/>
    </row>
    <row r="26" spans="1:6" ht="15">
      <c r="A26" s="388" t="s">
        <v>833</v>
      </c>
      <c r="B26" s="196"/>
      <c r="C26" s="199" t="s">
        <v>1120</v>
      </c>
      <c r="D26" s="198">
        <f>SUM(D27:D31)</f>
        <v>5</v>
      </c>
      <c r="E26" s="198">
        <f>SUM(E27:E31)</f>
        <v>40</v>
      </c>
      <c r="F26" s="387">
        <f>SUM(F27:F31)</f>
        <v>54.75</v>
      </c>
    </row>
    <row r="27" spans="1:6" ht="15">
      <c r="A27" s="384">
        <v>1</v>
      </c>
      <c r="B27" s="168" t="s">
        <v>1177</v>
      </c>
      <c r="C27" s="168" t="s">
        <v>1121</v>
      </c>
      <c r="D27" s="39">
        <f>ROUND(+E27/8,2)</f>
        <v>1</v>
      </c>
      <c r="E27" s="36">
        <v>8</v>
      </c>
      <c r="F27" s="248">
        <f>+ROUND((230/21)*D27,2)</f>
        <v>10.95</v>
      </c>
    </row>
    <row r="28" spans="1:6" ht="30">
      <c r="A28" s="384">
        <v>2</v>
      </c>
      <c r="B28" s="168" t="s">
        <v>1177</v>
      </c>
      <c r="C28" s="168" t="s">
        <v>1122</v>
      </c>
      <c r="D28" s="39">
        <f>ROUND(+E28/8,2)</f>
        <v>1</v>
      </c>
      <c r="E28" s="36">
        <v>8</v>
      </c>
      <c r="F28" s="248">
        <f>+ROUND((230/21)*D28,2)</f>
        <v>10.95</v>
      </c>
    </row>
    <row r="29" spans="1:6" ht="15">
      <c r="A29" s="384">
        <v>3</v>
      </c>
      <c r="B29" s="168" t="s">
        <v>1177</v>
      </c>
      <c r="C29" s="168" t="s">
        <v>1123</v>
      </c>
      <c r="D29" s="39">
        <f>ROUND(+E29/8,2)</f>
        <v>1</v>
      </c>
      <c r="E29" s="36">
        <v>8</v>
      </c>
      <c r="F29" s="248">
        <f>+ROUND((230/21)*D29,2)</f>
        <v>10.95</v>
      </c>
    </row>
    <row r="30" spans="1:6" ht="15">
      <c r="A30" s="384">
        <v>4</v>
      </c>
      <c r="B30" s="168" t="s">
        <v>1177</v>
      </c>
      <c r="C30" s="168" t="s">
        <v>1124</v>
      </c>
      <c r="D30" s="39">
        <f>ROUND(+E30/8,2)</f>
        <v>1</v>
      </c>
      <c r="E30" s="36">
        <v>8</v>
      </c>
      <c r="F30" s="248">
        <f>+ROUND((230/21)*D30,2)</f>
        <v>10.95</v>
      </c>
    </row>
    <row r="31" spans="1:6" ht="15">
      <c r="A31" s="384">
        <v>5</v>
      </c>
      <c r="B31" s="168" t="s">
        <v>1177</v>
      </c>
      <c r="C31" s="168" t="s">
        <v>1125</v>
      </c>
      <c r="D31" s="39">
        <f>ROUND(+E31/8,2)</f>
        <v>1</v>
      </c>
      <c r="E31" s="36">
        <v>8</v>
      </c>
      <c r="F31" s="248">
        <f>+ROUND((230/21)*D31,2)</f>
        <v>10.95</v>
      </c>
    </row>
    <row r="32" spans="1:6" ht="15">
      <c r="A32" s="384"/>
      <c r="B32" s="168"/>
      <c r="C32" s="168"/>
      <c r="D32" s="28"/>
      <c r="E32" s="36"/>
      <c r="F32" s="250"/>
    </row>
    <row r="33" spans="1:6" ht="15">
      <c r="A33" s="388" t="s">
        <v>1092</v>
      </c>
      <c r="B33" s="196"/>
      <c r="C33" s="195" t="s">
        <v>1126</v>
      </c>
      <c r="D33" s="198">
        <f>SUM(D34:D38)</f>
        <v>5</v>
      </c>
      <c r="E33" s="198">
        <f>SUM(E34:E38)</f>
        <v>40</v>
      </c>
      <c r="F33" s="387">
        <f>SUM(F34:F38)</f>
        <v>54.75</v>
      </c>
    </row>
    <row r="34" spans="1:6" ht="30">
      <c r="A34" s="384">
        <v>1</v>
      </c>
      <c r="B34" s="168" t="s">
        <v>1177</v>
      </c>
      <c r="C34" s="168" t="s">
        <v>1127</v>
      </c>
      <c r="D34" s="39">
        <f>ROUND(+E34/8,2)</f>
        <v>1</v>
      </c>
      <c r="E34" s="36">
        <v>8</v>
      </c>
      <c r="F34" s="248">
        <f>+ROUND((230/21)*D34,2)</f>
        <v>10.95</v>
      </c>
    </row>
    <row r="35" spans="1:6" ht="45">
      <c r="A35" s="384">
        <v>2</v>
      </c>
      <c r="B35" s="168" t="s">
        <v>1177</v>
      </c>
      <c r="C35" s="168" t="s">
        <v>1128</v>
      </c>
      <c r="D35" s="39">
        <f>ROUND(+E35/8,2)</f>
        <v>1</v>
      </c>
      <c r="E35" s="36">
        <v>8</v>
      </c>
      <c r="F35" s="248">
        <f>+ROUND((230/21)*D35,2)</f>
        <v>10.95</v>
      </c>
    </row>
    <row r="36" spans="1:6" ht="30">
      <c r="A36" s="384">
        <v>3</v>
      </c>
      <c r="B36" s="168" t="s">
        <v>1177</v>
      </c>
      <c r="C36" s="168" t="s">
        <v>1129</v>
      </c>
      <c r="D36" s="39">
        <f>ROUND(+E36/8,2)</f>
        <v>1</v>
      </c>
      <c r="E36" s="36">
        <v>8</v>
      </c>
      <c r="F36" s="248">
        <f>+ROUND((230/21)*D36,2)</f>
        <v>10.95</v>
      </c>
    </row>
    <row r="37" spans="1:6" ht="30">
      <c r="A37" s="384">
        <v>4</v>
      </c>
      <c r="B37" s="168" t="s">
        <v>1177</v>
      </c>
      <c r="C37" s="168" t="s">
        <v>1130</v>
      </c>
      <c r="D37" s="39">
        <f>ROUND(+E37/8,2)</f>
        <v>1</v>
      </c>
      <c r="E37" s="36">
        <v>8</v>
      </c>
      <c r="F37" s="248">
        <f>+ROUND((230/21)*D37,2)</f>
        <v>10.95</v>
      </c>
    </row>
    <row r="38" spans="1:6" ht="15">
      <c r="A38" s="384">
        <v>5</v>
      </c>
      <c r="B38" s="168" t="s">
        <v>1177</v>
      </c>
      <c r="C38" s="168" t="s">
        <v>83</v>
      </c>
      <c r="D38" s="39">
        <f>ROUND(+E38/8,2)</f>
        <v>1</v>
      </c>
      <c r="E38" s="36">
        <v>8</v>
      </c>
      <c r="F38" s="248">
        <f>+ROUND((230/21)*D38,2)</f>
        <v>10.95</v>
      </c>
    </row>
    <row r="39" spans="1:6" ht="15">
      <c r="A39" s="384"/>
      <c r="B39" s="168"/>
      <c r="C39" s="168"/>
      <c r="D39" s="39"/>
      <c r="E39" s="36"/>
      <c r="F39" s="248"/>
    </row>
    <row r="40" spans="1:6" ht="15">
      <c r="A40" s="389"/>
      <c r="B40" s="200"/>
      <c r="C40" s="199" t="s">
        <v>1131</v>
      </c>
      <c r="D40" s="198">
        <f>SUM(D41:D45)</f>
        <v>15</v>
      </c>
      <c r="E40" s="198">
        <f>SUM(E41:E45)</f>
        <v>120</v>
      </c>
      <c r="F40" s="387">
        <f>SUM(F41:F45)</f>
        <v>164.3</v>
      </c>
    </row>
    <row r="41" spans="1:6" ht="15">
      <c r="A41" s="384">
        <v>1</v>
      </c>
      <c r="B41" s="168" t="s">
        <v>1177</v>
      </c>
      <c r="C41" s="168" t="s">
        <v>81</v>
      </c>
      <c r="D41" s="39">
        <f>ROUND(+E41/8,2)</f>
        <v>3</v>
      </c>
      <c r="E41" s="36">
        <v>24</v>
      </c>
      <c r="F41" s="248">
        <f>+ROUND((230/21)*D41,2)</f>
        <v>32.86</v>
      </c>
    </row>
    <row r="42" spans="1:6" ht="15">
      <c r="A42" s="384">
        <v>2</v>
      </c>
      <c r="B42" s="168" t="s">
        <v>1177</v>
      </c>
      <c r="C42" s="168" t="s">
        <v>85</v>
      </c>
      <c r="D42" s="39">
        <f>ROUND(+E42/8,2)</f>
        <v>3</v>
      </c>
      <c r="E42" s="36">
        <v>24</v>
      </c>
      <c r="F42" s="248">
        <f>+ROUND((230/21)*D42,2)</f>
        <v>32.86</v>
      </c>
    </row>
    <row r="43" spans="1:6" ht="15">
      <c r="A43" s="384">
        <v>3</v>
      </c>
      <c r="B43" s="168" t="s">
        <v>1177</v>
      </c>
      <c r="C43" s="168" t="s">
        <v>79</v>
      </c>
      <c r="D43" s="39">
        <f>ROUND(+E43/8,2)</f>
        <v>3</v>
      </c>
      <c r="E43" s="36">
        <v>24</v>
      </c>
      <c r="F43" s="248">
        <f>+ROUND((230/21)*D43,2)</f>
        <v>32.86</v>
      </c>
    </row>
    <row r="44" spans="1:6" ht="15">
      <c r="A44" s="384">
        <v>4</v>
      </c>
      <c r="B44" s="168" t="s">
        <v>1177</v>
      </c>
      <c r="C44" s="168" t="s">
        <v>1132</v>
      </c>
      <c r="D44" s="39">
        <f>ROUND(+E44/8,2)</f>
        <v>3</v>
      </c>
      <c r="E44" s="36">
        <v>24</v>
      </c>
      <c r="F44" s="248">
        <f>+ROUND((230/21)*D44,2)</f>
        <v>32.86</v>
      </c>
    </row>
    <row r="45" spans="1:6" ht="15">
      <c r="A45" s="384">
        <v>5</v>
      </c>
      <c r="B45" s="168" t="s">
        <v>1177</v>
      </c>
      <c r="C45" s="168" t="s">
        <v>1133</v>
      </c>
      <c r="D45" s="39">
        <f>ROUND(+E45/8,2)</f>
        <v>3</v>
      </c>
      <c r="E45" s="36">
        <v>24</v>
      </c>
      <c r="F45" s="248">
        <f>+ROUND((230/21)*D45,2)</f>
        <v>32.86</v>
      </c>
    </row>
    <row r="46" spans="1:6" ht="15">
      <c r="A46" s="384"/>
      <c r="B46" s="168"/>
      <c r="C46" s="168"/>
      <c r="D46" s="39"/>
      <c r="E46" s="36"/>
      <c r="F46" s="248"/>
    </row>
    <row r="47" spans="1:6" ht="15">
      <c r="A47" s="389"/>
      <c r="B47" s="200"/>
      <c r="C47" s="199" t="s">
        <v>1134</v>
      </c>
      <c r="D47" s="198">
        <f>SUM(D48:D50)</f>
        <v>5</v>
      </c>
      <c r="E47" s="198">
        <f>SUM(E48:E50)</f>
        <v>40</v>
      </c>
      <c r="F47" s="387">
        <f>SUM(F48:F50)</f>
        <v>54.760000000000005</v>
      </c>
    </row>
    <row r="48" spans="1:6" ht="15">
      <c r="A48" s="384">
        <v>1</v>
      </c>
      <c r="B48" s="168" t="s">
        <v>1177</v>
      </c>
      <c r="C48" s="168" t="s">
        <v>78</v>
      </c>
      <c r="D48" s="39">
        <f>ROUND(+E48/8,2)</f>
        <v>1</v>
      </c>
      <c r="E48" s="36">
        <v>8</v>
      </c>
      <c r="F48" s="248">
        <f>+ROUND((230/21)*D48,2)</f>
        <v>10.95</v>
      </c>
    </row>
    <row r="49" spans="1:6" ht="15">
      <c r="A49" s="384">
        <v>2</v>
      </c>
      <c r="B49" s="168" t="s">
        <v>1177</v>
      </c>
      <c r="C49" s="168" t="s">
        <v>1123</v>
      </c>
      <c r="D49" s="39">
        <f>ROUND(+E49/8,2)</f>
        <v>3</v>
      </c>
      <c r="E49" s="36">
        <v>24</v>
      </c>
      <c r="F49" s="248">
        <f>+ROUND((230/21)*D49,2)</f>
        <v>32.86</v>
      </c>
    </row>
    <row r="50" spans="1:6" ht="15.75" thickBot="1">
      <c r="A50" s="390">
        <v>3</v>
      </c>
      <c r="B50" s="391" t="s">
        <v>1177</v>
      </c>
      <c r="C50" s="391" t="s">
        <v>1121</v>
      </c>
      <c r="D50" s="274">
        <f>ROUND(+E50/8,2)</f>
        <v>1</v>
      </c>
      <c r="E50" s="392">
        <v>8</v>
      </c>
      <c r="F50" s="275">
        <f>+ROUND((230/21)*D50,2)</f>
        <v>10.95</v>
      </c>
    </row>
    <row r="51" spans="1:6" ht="15.75" thickBot="1">
      <c r="A51" s="349"/>
      <c r="B51" s="237" t="s">
        <v>407</v>
      </c>
      <c r="C51" s="350"/>
      <c r="D51" s="351">
        <f>+D12+D19+D26+D33+D40+D47</f>
        <v>40</v>
      </c>
      <c r="E51" s="351">
        <f>+E12+E19+E26+E33+E40+E47</f>
        <v>320</v>
      </c>
      <c r="F51" s="352">
        <f>+F12+F19+F26+F33+F40+F47</f>
        <v>438.06</v>
      </c>
    </row>
    <row r="52" spans="4:5" ht="15">
      <c r="D52" s="29"/>
      <c r="E52" s="29"/>
    </row>
    <row r="53" spans="4:5" ht="15">
      <c r="D53" s="29"/>
      <c r="E53" s="29"/>
    </row>
    <row r="54" spans="4:5" ht="15">
      <c r="D54" s="29"/>
      <c r="E54" s="29"/>
    </row>
    <row r="55" spans="4:5" ht="15">
      <c r="D55" s="29"/>
      <c r="E55" s="29"/>
    </row>
    <row r="56" spans="4:5" ht="15">
      <c r="D56" s="29"/>
      <c r="E56" s="29"/>
    </row>
    <row r="57" spans="4:5" ht="15">
      <c r="D57" s="29"/>
      <c r="E57" s="29"/>
    </row>
    <row r="58" spans="4:5" ht="15">
      <c r="D58" s="29"/>
      <c r="E58" s="29"/>
    </row>
    <row r="59" spans="4:5" ht="15">
      <c r="D59" s="29"/>
      <c r="E59" s="29"/>
    </row>
    <row r="60" spans="4:5" ht="15">
      <c r="D60" s="29"/>
      <c r="E60" s="29"/>
    </row>
    <row r="61" spans="4:5" ht="15">
      <c r="D61" s="29"/>
      <c r="E61" s="29"/>
    </row>
    <row r="62" spans="4:5" ht="15">
      <c r="D62" s="29"/>
      <c r="E62" s="29"/>
    </row>
    <row r="63" spans="4:5" ht="15">
      <c r="D63" s="29"/>
      <c r="E63" s="29"/>
    </row>
    <row r="64" spans="4:5" ht="15">
      <c r="D64" s="29"/>
      <c r="E64" s="29"/>
    </row>
    <row r="65" spans="4:5" ht="15">
      <c r="D65" s="29"/>
      <c r="E65" s="29"/>
    </row>
    <row r="66" spans="4:5" ht="15">
      <c r="D66" s="29"/>
      <c r="E66" s="29"/>
    </row>
    <row r="67" spans="4:5" ht="15">
      <c r="D67" s="29"/>
      <c r="E67" s="29"/>
    </row>
    <row r="68" spans="4:5" ht="15">
      <c r="D68" s="29"/>
      <c r="E68" s="29"/>
    </row>
    <row r="69" spans="4:5" ht="15">
      <c r="D69" s="29"/>
      <c r="E69" s="29"/>
    </row>
    <row r="70" spans="4:5" ht="15">
      <c r="D70" s="29"/>
      <c r="E70" s="29"/>
    </row>
    <row r="71" spans="4:5" ht="15">
      <c r="D71" s="29"/>
      <c r="E71" s="29"/>
    </row>
    <row r="72" spans="4:5" ht="15">
      <c r="D72" s="29"/>
      <c r="E72" s="29"/>
    </row>
    <row r="73" spans="4:5" ht="15">
      <c r="D73" s="29"/>
      <c r="E73" s="29"/>
    </row>
    <row r="74" spans="4:5" ht="15">
      <c r="D74" s="29"/>
      <c r="E74" s="29"/>
    </row>
    <row r="75" spans="4:5" ht="15">
      <c r="D75" s="29"/>
      <c r="E75" s="29"/>
    </row>
    <row r="76" spans="4:5" ht="15">
      <c r="D76" s="29"/>
      <c r="E76" s="29"/>
    </row>
    <row r="77" spans="4:5" ht="15">
      <c r="D77" s="29"/>
      <c r="E77" s="29"/>
    </row>
    <row r="78" spans="4:5" ht="15">
      <c r="D78" s="29"/>
      <c r="E78" s="29"/>
    </row>
    <row r="79" spans="4:5" ht="15">
      <c r="D79" s="29"/>
      <c r="E79" s="29"/>
    </row>
    <row r="80" spans="4:5" ht="15">
      <c r="D80" s="29"/>
      <c r="E80" s="29"/>
    </row>
    <row r="81" spans="4:5" ht="15">
      <c r="D81" s="29"/>
      <c r="E81" s="29"/>
    </row>
    <row r="82" spans="4:5" ht="15">
      <c r="D82" s="29"/>
      <c r="E82" s="29"/>
    </row>
    <row r="83" spans="4:5" ht="15">
      <c r="D83" s="29"/>
      <c r="E83" s="29"/>
    </row>
    <row r="84" spans="4:5" ht="15">
      <c r="D84" s="29"/>
      <c r="E84" s="29"/>
    </row>
    <row r="85" spans="4:5" ht="15">
      <c r="D85" s="29"/>
      <c r="E85" s="29"/>
    </row>
    <row r="86" spans="4:5" ht="15">
      <c r="D86" s="29"/>
      <c r="E86" s="29"/>
    </row>
    <row r="87" spans="4:5" ht="15">
      <c r="D87" s="29"/>
      <c r="E87" s="29"/>
    </row>
    <row r="88" spans="4:5" ht="15">
      <c r="D88" s="29"/>
      <c r="E88" s="29"/>
    </row>
    <row r="89" spans="4:5" ht="15">
      <c r="D89" s="29"/>
      <c r="E89" s="29"/>
    </row>
    <row r="90" spans="4:5" ht="15">
      <c r="D90" s="29"/>
      <c r="E90" s="29"/>
    </row>
    <row r="91" spans="4:5" ht="15">
      <c r="D91" s="29"/>
      <c r="E91" s="29"/>
    </row>
    <row r="92" spans="4:5" ht="15">
      <c r="D92" s="29"/>
      <c r="E92" s="29"/>
    </row>
    <row r="93" spans="4:5" ht="15">
      <c r="D93" s="29"/>
      <c r="E93" s="29"/>
    </row>
    <row r="94" spans="4:5" ht="15">
      <c r="D94" s="29"/>
      <c r="E94" s="29"/>
    </row>
    <row r="95" spans="4:5" ht="15">
      <c r="D95" s="29"/>
      <c r="E95" s="29"/>
    </row>
    <row r="96" spans="4:5" ht="15">
      <c r="D96" s="29"/>
      <c r="E96" s="29"/>
    </row>
    <row r="97" spans="4:5" ht="15">
      <c r="D97" s="29"/>
      <c r="E97" s="29"/>
    </row>
    <row r="98" spans="4:5" ht="15">
      <c r="D98" s="29"/>
      <c r="E98" s="29"/>
    </row>
    <row r="99" spans="4:5" ht="15">
      <c r="D99" s="29"/>
      <c r="E99" s="29"/>
    </row>
    <row r="100" spans="4:5" ht="15">
      <c r="D100" s="29"/>
      <c r="E100" s="29"/>
    </row>
    <row r="101" spans="4:5" ht="15">
      <c r="D101" s="29"/>
      <c r="E101" s="29"/>
    </row>
    <row r="102" spans="4:5" ht="15">
      <c r="D102" s="29"/>
      <c r="E102" s="29"/>
    </row>
    <row r="103" spans="4:5" ht="15">
      <c r="D103" s="29"/>
      <c r="E103" s="29"/>
    </row>
    <row r="104" spans="4:5" ht="15">
      <c r="D104" s="29"/>
      <c r="E104" s="29"/>
    </row>
    <row r="105" spans="4:5" ht="15">
      <c r="D105" s="29"/>
      <c r="E105" s="29"/>
    </row>
    <row r="106" spans="4:5" ht="15">
      <c r="D106" s="29"/>
      <c r="E106" s="29"/>
    </row>
    <row r="107" spans="4:5" ht="15">
      <c r="D107" s="29"/>
      <c r="E107" s="29"/>
    </row>
    <row r="108" spans="4:5" ht="15">
      <c r="D108" s="29"/>
      <c r="E108" s="29"/>
    </row>
    <row r="109" spans="4:5" ht="15">
      <c r="D109" s="29"/>
      <c r="E109" s="29"/>
    </row>
    <row r="110" spans="4:5" ht="15">
      <c r="D110" s="29"/>
      <c r="E110" s="29"/>
    </row>
    <row r="111" spans="4:5" ht="15">
      <c r="D111" s="29"/>
      <c r="E111" s="29"/>
    </row>
    <row r="112" spans="4:5" ht="15">
      <c r="D112" s="29"/>
      <c r="E112" s="29"/>
    </row>
    <row r="113" spans="4:5" ht="15">
      <c r="D113" s="29"/>
      <c r="E113" s="29"/>
    </row>
    <row r="114" spans="4:5" ht="15">
      <c r="D114" s="29"/>
      <c r="E114" s="29"/>
    </row>
    <row r="115" spans="4:5" ht="15">
      <c r="D115" s="29"/>
      <c r="E115" s="29"/>
    </row>
    <row r="116" spans="4:5" ht="15">
      <c r="D116" s="29"/>
      <c r="E116" s="29"/>
    </row>
    <row r="117" spans="4:5" ht="15">
      <c r="D117" s="29"/>
      <c r="E117" s="29"/>
    </row>
    <row r="118" spans="4:5" ht="15">
      <c r="D118" s="29"/>
      <c r="E118" s="29"/>
    </row>
    <row r="119" spans="4:5" ht="15">
      <c r="D119" s="29"/>
      <c r="E119" s="29"/>
    </row>
    <row r="120" spans="4:5" ht="15">
      <c r="D120" s="29"/>
      <c r="E120" s="29"/>
    </row>
    <row r="121" spans="4:5" ht="15">
      <c r="D121" s="29"/>
      <c r="E121" s="29"/>
    </row>
    <row r="122" spans="4:5" ht="15">
      <c r="D122" s="29"/>
      <c r="E122" s="29"/>
    </row>
    <row r="123" spans="4:5" ht="15">
      <c r="D123" s="29"/>
      <c r="E123" s="29"/>
    </row>
    <row r="124" spans="4:5" ht="15">
      <c r="D124" s="29"/>
      <c r="E124" s="29"/>
    </row>
    <row r="125" spans="4:5" ht="15">
      <c r="D125" s="29"/>
      <c r="E125" s="29"/>
    </row>
    <row r="126" spans="4:5" ht="15">
      <c r="D126" s="29"/>
      <c r="E126" s="29"/>
    </row>
    <row r="127" spans="4:5" ht="15">
      <c r="D127" s="29"/>
      <c r="E127" s="29"/>
    </row>
    <row r="128" spans="4:5" ht="15">
      <c r="D128" s="29"/>
      <c r="E128" s="29"/>
    </row>
    <row r="129" spans="4:5" ht="15">
      <c r="D129" s="29"/>
      <c r="E129" s="29"/>
    </row>
    <row r="130" spans="4:5" ht="15">
      <c r="D130" s="29"/>
      <c r="E130" s="29"/>
    </row>
    <row r="131" spans="4:5" ht="15">
      <c r="D131" s="29"/>
      <c r="E131" s="29"/>
    </row>
    <row r="132" spans="4:5" ht="15">
      <c r="D132" s="29"/>
      <c r="E132" s="29"/>
    </row>
    <row r="133" spans="4:5" ht="15">
      <c r="D133" s="29"/>
      <c r="E133" s="29"/>
    </row>
    <row r="134" spans="4:5" ht="15">
      <c r="D134" s="29"/>
      <c r="E134" s="29"/>
    </row>
    <row r="135" spans="4:5" ht="15">
      <c r="D135" s="29"/>
      <c r="E135" s="29"/>
    </row>
    <row r="136" spans="4:5" ht="15">
      <c r="D136" s="29"/>
      <c r="E136" s="29"/>
    </row>
    <row r="137" spans="4:5" ht="15">
      <c r="D137" s="29"/>
      <c r="E137" s="29"/>
    </row>
    <row r="138" spans="4:5" ht="15">
      <c r="D138" s="29"/>
      <c r="E138" s="29"/>
    </row>
    <row r="139" spans="4:5" ht="15">
      <c r="D139" s="29"/>
      <c r="E139" s="29"/>
    </row>
    <row r="140" spans="4:5" ht="15">
      <c r="D140" s="29"/>
      <c r="E140" s="29"/>
    </row>
    <row r="141" spans="4:5" ht="15">
      <c r="D141" s="29"/>
      <c r="E141" s="29"/>
    </row>
    <row r="142" spans="4:5" ht="15">
      <c r="D142" s="29"/>
      <c r="E142" s="29"/>
    </row>
    <row r="143" spans="4:5" ht="15">
      <c r="D143" s="29"/>
      <c r="E143" s="29"/>
    </row>
    <row r="144" spans="4:5" ht="15">
      <c r="D144" s="29"/>
      <c r="E144" s="29"/>
    </row>
    <row r="145" spans="4:5" ht="15">
      <c r="D145" s="29"/>
      <c r="E145" s="29"/>
    </row>
    <row r="146" spans="4:5" ht="15">
      <c r="D146" s="29"/>
      <c r="E146" s="29"/>
    </row>
    <row r="147" spans="4:5" ht="15">
      <c r="D147" s="29"/>
      <c r="E147" s="29"/>
    </row>
    <row r="148" spans="4:5" ht="15">
      <c r="D148" s="29"/>
      <c r="E148" s="29"/>
    </row>
    <row r="149" spans="4:5" ht="15">
      <c r="D149" s="29"/>
      <c r="E149" s="29"/>
    </row>
    <row r="150" spans="4:5" ht="15">
      <c r="D150" s="29"/>
      <c r="E150" s="29"/>
    </row>
    <row r="151" spans="4:5" ht="15">
      <c r="D151" s="29"/>
      <c r="E151" s="29"/>
    </row>
    <row r="152" spans="4:5" ht="15">
      <c r="D152" s="29"/>
      <c r="E152" s="29"/>
    </row>
    <row r="153" spans="4:5" ht="15">
      <c r="D153" s="29"/>
      <c r="E153" s="29"/>
    </row>
    <row r="154" spans="4:5" ht="15">
      <c r="D154" s="29"/>
      <c r="E154" s="29"/>
    </row>
    <row r="155" spans="4:5" ht="15">
      <c r="D155" s="29"/>
      <c r="E155" s="29"/>
    </row>
    <row r="156" spans="4:5" ht="15">
      <c r="D156" s="29"/>
      <c r="E156" s="29"/>
    </row>
    <row r="157" spans="4:5" ht="15">
      <c r="D157" s="29"/>
      <c r="E157" s="29"/>
    </row>
    <row r="158" spans="4:5" ht="15">
      <c r="D158" s="29"/>
      <c r="E158" s="29"/>
    </row>
  </sheetData>
  <sheetProtection/>
  <mergeCells count="9">
    <mergeCell ref="A5:F5"/>
    <mergeCell ref="A7:F7"/>
    <mergeCell ref="A1:F1"/>
    <mergeCell ref="B9:B11"/>
    <mergeCell ref="A9:A11"/>
    <mergeCell ref="D9:E10"/>
    <mergeCell ref="C9:C11"/>
    <mergeCell ref="F9:F11"/>
    <mergeCell ref="A3:F3"/>
  </mergeCells>
  <printOptions/>
  <pageMargins left="0.7" right="0.33" top="0.75" bottom="0.75" header="0.3" footer="0.3"/>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F71"/>
  <sheetViews>
    <sheetView zoomScalePageLayoutView="0" workbookViewId="0" topLeftCell="A55">
      <selection activeCell="A69" sqref="A69:IV69"/>
    </sheetView>
  </sheetViews>
  <sheetFormatPr defaultColWidth="9.140625" defaultRowHeight="15"/>
  <cols>
    <col min="1" max="1" width="11.140625" style="2" bestFit="1" customWidth="1"/>
    <col min="2" max="2" width="16.7109375" style="2" customWidth="1"/>
    <col min="3" max="3" width="37.140625" style="34" bestFit="1" customWidth="1"/>
    <col min="4" max="4" width="12.140625" style="34" customWidth="1"/>
    <col min="5" max="5" width="12.140625" style="2" bestFit="1" customWidth="1"/>
    <col min="6" max="6" width="17.8515625" style="2" customWidth="1"/>
    <col min="7" max="16384" width="9.140625" style="2" customWidth="1"/>
  </cols>
  <sheetData>
    <row r="1" spans="1:6" ht="15">
      <c r="A1" s="665" t="s">
        <v>230</v>
      </c>
      <c r="B1" s="665"/>
      <c r="C1" s="665"/>
      <c r="D1" s="665"/>
      <c r="E1" s="665"/>
      <c r="F1" s="665"/>
    </row>
    <row r="2" spans="1:6" ht="15">
      <c r="A2" s="3"/>
      <c r="B2" s="4"/>
      <c r="C2" s="8"/>
      <c r="D2" s="8"/>
      <c r="E2" s="3"/>
      <c r="F2" s="4"/>
    </row>
    <row r="3" spans="1:6" ht="15" customHeight="1">
      <c r="A3" s="605" t="s">
        <v>1503</v>
      </c>
      <c r="B3" s="605"/>
      <c r="C3" s="605"/>
      <c r="D3" s="605"/>
      <c r="E3" s="605"/>
      <c r="F3" s="605"/>
    </row>
    <row r="4" spans="1:6" ht="15">
      <c r="A4" s="3"/>
      <c r="B4" s="4"/>
      <c r="C4" s="8"/>
      <c r="D4" s="8"/>
      <c r="E4" s="3"/>
      <c r="F4" s="4"/>
    </row>
    <row r="5" spans="1:6" ht="15" customHeight="1">
      <c r="A5" s="661" t="s">
        <v>1481</v>
      </c>
      <c r="B5" s="661"/>
      <c r="C5" s="661"/>
      <c r="D5" s="661"/>
      <c r="E5" s="661"/>
      <c r="F5" s="661"/>
    </row>
    <row r="6" spans="1:6" ht="15">
      <c r="A6" s="3"/>
      <c r="B6" s="4"/>
      <c r="C6" s="8"/>
      <c r="D6" s="8"/>
      <c r="E6" s="3"/>
      <c r="F6" s="4"/>
    </row>
    <row r="7" spans="1:6" ht="15" customHeight="1">
      <c r="A7" s="661" t="s">
        <v>1176</v>
      </c>
      <c r="B7" s="661"/>
      <c r="C7" s="661"/>
      <c r="D7" s="661"/>
      <c r="E7" s="661"/>
      <c r="F7" s="661"/>
    </row>
    <row r="8" spans="1:6" ht="15.75" thickBot="1">
      <c r="A8" s="3"/>
      <c r="B8" s="4"/>
      <c r="C8" s="8"/>
      <c r="D8" s="8"/>
      <c r="E8" s="3"/>
      <c r="F8" s="4"/>
    </row>
    <row r="9" spans="1:6" ht="15" customHeight="1">
      <c r="A9" s="653" t="s">
        <v>232</v>
      </c>
      <c r="B9" s="655" t="s">
        <v>233</v>
      </c>
      <c r="C9" s="655" t="s">
        <v>234</v>
      </c>
      <c r="D9" s="657" t="s">
        <v>235</v>
      </c>
      <c r="E9" s="658"/>
      <c r="F9" s="638" t="s">
        <v>405</v>
      </c>
    </row>
    <row r="10" spans="1:6" ht="15">
      <c r="A10" s="654"/>
      <c r="B10" s="656"/>
      <c r="C10" s="656"/>
      <c r="D10" s="659"/>
      <c r="E10" s="660"/>
      <c r="F10" s="639"/>
    </row>
    <row r="11" spans="1:6" ht="101.25" customHeight="1" thickBot="1">
      <c r="A11" s="654"/>
      <c r="B11" s="656"/>
      <c r="C11" s="656"/>
      <c r="D11" s="327" t="s">
        <v>1221</v>
      </c>
      <c r="E11" s="327" t="s">
        <v>1222</v>
      </c>
      <c r="F11" s="639"/>
    </row>
    <row r="12" spans="1:6" ht="15.75" thickBot="1">
      <c r="A12" s="290" t="s">
        <v>123</v>
      </c>
      <c r="B12" s="226"/>
      <c r="C12" s="357" t="s">
        <v>1459</v>
      </c>
      <c r="D12" s="331">
        <f>SUM(D13:D16)</f>
        <v>24</v>
      </c>
      <c r="E12" s="331">
        <f>SUM(E13:E16)</f>
        <v>192</v>
      </c>
      <c r="F12" s="309">
        <f>SUM(F13:F16)</f>
        <v>262.86</v>
      </c>
    </row>
    <row r="13" spans="1:6" ht="15">
      <c r="A13" s="293">
        <v>1</v>
      </c>
      <c r="B13" s="25" t="s">
        <v>1177</v>
      </c>
      <c r="C13" s="361" t="s">
        <v>1463</v>
      </c>
      <c r="D13" s="208">
        <f>ROUND(+E13/8,2)</f>
        <v>8</v>
      </c>
      <c r="E13" s="395">
        <v>64</v>
      </c>
      <c r="F13" s="254">
        <f>+ROUND((230/21)*D13,2)</f>
        <v>87.62</v>
      </c>
    </row>
    <row r="14" spans="1:6" ht="15">
      <c r="A14" s="96">
        <v>2</v>
      </c>
      <c r="B14" s="13" t="s">
        <v>1177</v>
      </c>
      <c r="C14" s="5" t="s">
        <v>1462</v>
      </c>
      <c r="D14" s="39">
        <f>ROUND(+E14/8,2)</f>
        <v>8</v>
      </c>
      <c r="E14" s="136">
        <v>64</v>
      </c>
      <c r="F14" s="248">
        <f>+ROUND((230/21)*D14,2)</f>
        <v>87.62</v>
      </c>
    </row>
    <row r="15" spans="1:6" ht="15">
      <c r="A15" s="96">
        <v>3</v>
      </c>
      <c r="B15" s="13" t="s">
        <v>1177</v>
      </c>
      <c r="C15" s="5" t="s">
        <v>1461</v>
      </c>
      <c r="D15" s="39">
        <f>ROUND(+E15/8,2)</f>
        <v>4</v>
      </c>
      <c r="E15" s="136">
        <v>32</v>
      </c>
      <c r="F15" s="248">
        <f>+ROUND((230/21)*D15,2)</f>
        <v>43.81</v>
      </c>
    </row>
    <row r="16" spans="1:6" ht="15">
      <c r="A16" s="96">
        <v>4</v>
      </c>
      <c r="B16" s="13" t="s">
        <v>1177</v>
      </c>
      <c r="C16" s="5" t="s">
        <v>1460</v>
      </c>
      <c r="D16" s="39">
        <f>ROUND(+E16/8,2)</f>
        <v>4</v>
      </c>
      <c r="E16" s="136">
        <v>32</v>
      </c>
      <c r="F16" s="248">
        <f>+ROUND((230/21)*D16,2)</f>
        <v>43.81</v>
      </c>
    </row>
    <row r="17" spans="1:6" ht="15.75" thickBot="1">
      <c r="A17" s="287"/>
      <c r="B17" s="121"/>
      <c r="C17" s="398"/>
      <c r="D17" s="335"/>
      <c r="E17" s="400"/>
      <c r="F17" s="401"/>
    </row>
    <row r="18" spans="1:6" ht="15.75" thickBot="1">
      <c r="A18" s="317" t="s">
        <v>126</v>
      </c>
      <c r="B18" s="244"/>
      <c r="C18" s="357" t="s">
        <v>1459</v>
      </c>
      <c r="D18" s="331">
        <f>SUM(D19:D25)</f>
        <v>24</v>
      </c>
      <c r="E18" s="331">
        <f>SUM(E19:E25)</f>
        <v>192</v>
      </c>
      <c r="F18" s="332">
        <f>SUM(F19:F25)</f>
        <v>262.85</v>
      </c>
    </row>
    <row r="19" spans="1:6" ht="15">
      <c r="A19" s="344">
        <v>1</v>
      </c>
      <c r="B19" s="25" t="s">
        <v>1177</v>
      </c>
      <c r="C19" s="361" t="s">
        <v>82</v>
      </c>
      <c r="D19" s="208">
        <f>ROUND(+E19/8,2)</f>
        <v>4</v>
      </c>
      <c r="E19" s="395">
        <v>32</v>
      </c>
      <c r="F19" s="254">
        <f>+ROUND((230/21)*D19,2)</f>
        <v>43.81</v>
      </c>
    </row>
    <row r="20" spans="1:6" ht="15">
      <c r="A20" s="72">
        <v>2</v>
      </c>
      <c r="B20" s="13" t="s">
        <v>1177</v>
      </c>
      <c r="C20" s="5" t="s">
        <v>1458</v>
      </c>
      <c r="D20" s="39">
        <f aca="true" t="shared" si="0" ref="D20:D25">ROUND(+E20/8,2)</f>
        <v>4</v>
      </c>
      <c r="E20" s="136">
        <v>32</v>
      </c>
      <c r="F20" s="248">
        <f aca="true" t="shared" si="1" ref="F20:F25">+ROUND((230/21)*D20,2)</f>
        <v>43.81</v>
      </c>
    </row>
    <row r="21" spans="1:6" ht="15">
      <c r="A21" s="72">
        <v>3</v>
      </c>
      <c r="B21" s="13" t="s">
        <v>1177</v>
      </c>
      <c r="C21" s="5" t="s">
        <v>1457</v>
      </c>
      <c r="D21" s="39">
        <f t="shared" si="0"/>
        <v>2</v>
      </c>
      <c r="E21" s="136">
        <v>16</v>
      </c>
      <c r="F21" s="248">
        <f t="shared" si="1"/>
        <v>21.9</v>
      </c>
    </row>
    <row r="22" spans="1:6" ht="15">
      <c r="A22" s="72">
        <v>4</v>
      </c>
      <c r="B22" s="13" t="s">
        <v>1177</v>
      </c>
      <c r="C22" s="5" t="s">
        <v>1456</v>
      </c>
      <c r="D22" s="39">
        <f t="shared" si="0"/>
        <v>2</v>
      </c>
      <c r="E22" s="136">
        <v>16</v>
      </c>
      <c r="F22" s="248">
        <f t="shared" si="1"/>
        <v>21.9</v>
      </c>
    </row>
    <row r="23" spans="1:6" ht="15">
      <c r="A23" s="72">
        <v>5</v>
      </c>
      <c r="B23" s="13" t="s">
        <v>1177</v>
      </c>
      <c r="C23" s="5" t="s">
        <v>1455</v>
      </c>
      <c r="D23" s="39">
        <f t="shared" si="0"/>
        <v>4</v>
      </c>
      <c r="E23" s="136">
        <v>32</v>
      </c>
      <c r="F23" s="248">
        <f t="shared" si="1"/>
        <v>43.81</v>
      </c>
    </row>
    <row r="24" spans="1:6" ht="15">
      <c r="A24" s="72">
        <v>6</v>
      </c>
      <c r="B24" s="13" t="s">
        <v>1177</v>
      </c>
      <c r="C24" s="5" t="s">
        <v>1454</v>
      </c>
      <c r="D24" s="39">
        <f t="shared" si="0"/>
        <v>4</v>
      </c>
      <c r="E24" s="136">
        <v>32</v>
      </c>
      <c r="F24" s="248">
        <f t="shared" si="1"/>
        <v>43.81</v>
      </c>
    </row>
    <row r="25" spans="1:6" ht="14.25" customHeight="1">
      <c r="A25" s="72">
        <v>7</v>
      </c>
      <c r="B25" s="13" t="s">
        <v>1177</v>
      </c>
      <c r="C25" s="5" t="s">
        <v>1453</v>
      </c>
      <c r="D25" s="39">
        <f t="shared" si="0"/>
        <v>4</v>
      </c>
      <c r="E25" s="136">
        <v>32</v>
      </c>
      <c r="F25" s="248">
        <f t="shared" si="1"/>
        <v>43.81</v>
      </c>
    </row>
    <row r="26" spans="1:6" ht="14.25" customHeight="1" thickBot="1">
      <c r="A26" s="333"/>
      <c r="B26" s="121"/>
      <c r="C26" s="398"/>
      <c r="D26" s="341"/>
      <c r="E26" s="399"/>
      <c r="F26" s="397"/>
    </row>
    <row r="27" spans="1:6" s="7" customFormat="1" ht="15" thickBot="1">
      <c r="A27" s="290" t="s">
        <v>109</v>
      </c>
      <c r="B27" s="220"/>
      <c r="C27" s="357"/>
      <c r="D27" s="331">
        <f>+D28+D41</f>
        <v>28.5</v>
      </c>
      <c r="E27" s="331">
        <f>+E28+E41</f>
        <v>228</v>
      </c>
      <c r="F27" s="332">
        <f>+F28+F41</f>
        <v>312.1700000000001</v>
      </c>
    </row>
    <row r="28" spans="1:6" s="7" customFormat="1" ht="15" thickBot="1">
      <c r="A28" s="296"/>
      <c r="B28" s="402"/>
      <c r="C28" s="403" t="s">
        <v>1464</v>
      </c>
      <c r="D28" s="405">
        <f>SUM(D29:D39)</f>
        <v>16.5</v>
      </c>
      <c r="E28" s="405">
        <f>SUM(E29:E39)</f>
        <v>132</v>
      </c>
      <c r="F28" s="406">
        <f>SUM(F29:F39)</f>
        <v>180.73000000000005</v>
      </c>
    </row>
    <row r="29" spans="1:6" ht="30">
      <c r="A29" s="344">
        <v>1</v>
      </c>
      <c r="B29" s="25" t="s">
        <v>1177</v>
      </c>
      <c r="C29" s="361" t="s">
        <v>401</v>
      </c>
      <c r="D29" s="208">
        <f>ROUND(+E29/8,2)</f>
        <v>1.5</v>
      </c>
      <c r="E29" s="395">
        <v>12</v>
      </c>
      <c r="F29" s="254">
        <f aca="true" t="shared" si="2" ref="F29:F39">+ROUND((230/21)*D29,2)</f>
        <v>16.43</v>
      </c>
    </row>
    <row r="30" spans="1:6" ht="45">
      <c r="A30" s="72">
        <v>2</v>
      </c>
      <c r="B30" s="13" t="s">
        <v>1177</v>
      </c>
      <c r="C30" s="5" t="s">
        <v>402</v>
      </c>
      <c r="D30" s="39">
        <f aca="true" t="shared" si="3" ref="D30:D39">ROUND(+E30/8,2)</f>
        <v>1.5</v>
      </c>
      <c r="E30" s="136">
        <v>12</v>
      </c>
      <c r="F30" s="248">
        <f t="shared" si="2"/>
        <v>16.43</v>
      </c>
    </row>
    <row r="31" spans="1:6" ht="45">
      <c r="A31" s="72">
        <v>3</v>
      </c>
      <c r="B31" s="13" t="s">
        <v>1177</v>
      </c>
      <c r="C31" s="5" t="s">
        <v>403</v>
      </c>
      <c r="D31" s="39">
        <f t="shared" si="3"/>
        <v>1.5</v>
      </c>
      <c r="E31" s="136">
        <v>12</v>
      </c>
      <c r="F31" s="248">
        <f t="shared" si="2"/>
        <v>16.43</v>
      </c>
    </row>
    <row r="32" spans="1:6" ht="30">
      <c r="A32" s="72">
        <v>4</v>
      </c>
      <c r="B32" s="13" t="s">
        <v>1177</v>
      </c>
      <c r="C32" s="5" t="s">
        <v>404</v>
      </c>
      <c r="D32" s="39">
        <f t="shared" si="3"/>
        <v>1.5</v>
      </c>
      <c r="E32" s="136">
        <v>12</v>
      </c>
      <c r="F32" s="248">
        <f t="shared" si="2"/>
        <v>16.43</v>
      </c>
    </row>
    <row r="33" spans="1:6" ht="45">
      <c r="A33" s="72">
        <v>5</v>
      </c>
      <c r="B33" s="13" t="s">
        <v>1177</v>
      </c>
      <c r="C33" s="5" t="s">
        <v>1437</v>
      </c>
      <c r="D33" s="39">
        <f t="shared" si="3"/>
        <v>1.5</v>
      </c>
      <c r="E33" s="136">
        <v>12</v>
      </c>
      <c r="F33" s="248">
        <f t="shared" si="2"/>
        <v>16.43</v>
      </c>
    </row>
    <row r="34" spans="1:6" ht="30">
      <c r="A34" s="72">
        <v>6</v>
      </c>
      <c r="B34" s="13" t="s">
        <v>1177</v>
      </c>
      <c r="C34" s="5" t="s">
        <v>1452</v>
      </c>
      <c r="D34" s="39">
        <f t="shared" si="3"/>
        <v>1.5</v>
      </c>
      <c r="E34" s="136">
        <v>12</v>
      </c>
      <c r="F34" s="248">
        <f t="shared" si="2"/>
        <v>16.43</v>
      </c>
    </row>
    <row r="35" spans="1:6" ht="30">
      <c r="A35" s="72">
        <v>7</v>
      </c>
      <c r="B35" s="13" t="s">
        <v>1177</v>
      </c>
      <c r="C35" s="5" t="s">
        <v>1438</v>
      </c>
      <c r="D35" s="39">
        <f t="shared" si="3"/>
        <v>1.5</v>
      </c>
      <c r="E35" s="136">
        <v>12</v>
      </c>
      <c r="F35" s="248">
        <f t="shared" si="2"/>
        <v>16.43</v>
      </c>
    </row>
    <row r="36" spans="1:6" ht="15">
      <c r="A36" s="72">
        <v>8</v>
      </c>
      <c r="B36" s="13" t="s">
        <v>1177</v>
      </c>
      <c r="C36" s="5" t="s">
        <v>1439</v>
      </c>
      <c r="D36" s="39">
        <f t="shared" si="3"/>
        <v>1.5</v>
      </c>
      <c r="E36" s="136">
        <v>12</v>
      </c>
      <c r="F36" s="248">
        <f t="shared" si="2"/>
        <v>16.43</v>
      </c>
    </row>
    <row r="37" spans="1:6" ht="45">
      <c r="A37" s="72">
        <v>9</v>
      </c>
      <c r="B37" s="13" t="s">
        <v>1177</v>
      </c>
      <c r="C37" s="5" t="s">
        <v>1440</v>
      </c>
      <c r="D37" s="39">
        <f t="shared" si="3"/>
        <v>1.5</v>
      </c>
      <c r="E37" s="136">
        <v>12</v>
      </c>
      <c r="F37" s="248">
        <f t="shared" si="2"/>
        <v>16.43</v>
      </c>
    </row>
    <row r="38" spans="1:6" ht="15">
      <c r="A38" s="72">
        <v>10</v>
      </c>
      <c r="B38" s="13" t="s">
        <v>1177</v>
      </c>
      <c r="C38" s="5" t="s">
        <v>1441</v>
      </c>
      <c r="D38" s="39">
        <f t="shared" si="3"/>
        <v>1.5</v>
      </c>
      <c r="E38" s="136">
        <v>12</v>
      </c>
      <c r="F38" s="248">
        <f t="shared" si="2"/>
        <v>16.43</v>
      </c>
    </row>
    <row r="39" spans="1:6" ht="15">
      <c r="A39" s="72">
        <v>11</v>
      </c>
      <c r="B39" s="13" t="s">
        <v>1177</v>
      </c>
      <c r="C39" s="5" t="s">
        <v>1442</v>
      </c>
      <c r="D39" s="39">
        <f t="shared" si="3"/>
        <v>1.5</v>
      </c>
      <c r="E39" s="136">
        <v>12</v>
      </c>
      <c r="F39" s="248">
        <f t="shared" si="2"/>
        <v>16.43</v>
      </c>
    </row>
    <row r="40" spans="1:6" ht="15.75" thickBot="1">
      <c r="A40" s="333"/>
      <c r="B40" s="121"/>
      <c r="C40" s="398"/>
      <c r="D40" s="360"/>
      <c r="E40" s="360"/>
      <c r="F40" s="394"/>
    </row>
    <row r="41" spans="1:6" s="7" customFormat="1" ht="15.75" thickBot="1">
      <c r="A41" s="296"/>
      <c r="B41" s="404"/>
      <c r="C41" s="403" t="s">
        <v>1443</v>
      </c>
      <c r="D41" s="405">
        <f>SUM(D42:D49)</f>
        <v>12</v>
      </c>
      <c r="E41" s="405">
        <f>SUM(E42:E49)</f>
        <v>96</v>
      </c>
      <c r="F41" s="406">
        <f>SUM(F42:F49)</f>
        <v>131.44000000000003</v>
      </c>
    </row>
    <row r="42" spans="1:6" ht="30">
      <c r="A42" s="344">
        <v>1</v>
      </c>
      <c r="B42" s="25" t="s">
        <v>1177</v>
      </c>
      <c r="C42" s="361" t="s">
        <v>1444</v>
      </c>
      <c r="D42" s="208">
        <f aca="true" t="shared" si="4" ref="D42:D49">ROUND(+E42/8,2)</f>
        <v>1.5</v>
      </c>
      <c r="E42" s="395">
        <v>12</v>
      </c>
      <c r="F42" s="254">
        <f aca="true" t="shared" si="5" ref="F42:F49">+ROUND((230/21)*D42,2)</f>
        <v>16.43</v>
      </c>
    </row>
    <row r="43" spans="1:6" ht="15">
      <c r="A43" s="72">
        <v>2</v>
      </c>
      <c r="B43" s="13" t="s">
        <v>1177</v>
      </c>
      <c r="C43" s="5" t="s">
        <v>1449</v>
      </c>
      <c r="D43" s="39">
        <f t="shared" si="4"/>
        <v>1.5</v>
      </c>
      <c r="E43" s="136">
        <v>12</v>
      </c>
      <c r="F43" s="248">
        <f t="shared" si="5"/>
        <v>16.43</v>
      </c>
    </row>
    <row r="44" spans="1:6" ht="15">
      <c r="A44" s="72">
        <v>3</v>
      </c>
      <c r="B44" s="13" t="s">
        <v>1177</v>
      </c>
      <c r="C44" s="5" t="s">
        <v>1450</v>
      </c>
      <c r="D44" s="39">
        <f t="shared" si="4"/>
        <v>1.5</v>
      </c>
      <c r="E44" s="136">
        <v>12</v>
      </c>
      <c r="F44" s="248">
        <f t="shared" si="5"/>
        <v>16.43</v>
      </c>
    </row>
    <row r="45" spans="1:6" ht="30">
      <c r="A45" s="72">
        <v>4</v>
      </c>
      <c r="B45" s="13" t="s">
        <v>1177</v>
      </c>
      <c r="C45" s="5" t="s">
        <v>1451</v>
      </c>
      <c r="D45" s="39">
        <f t="shared" si="4"/>
        <v>1.5</v>
      </c>
      <c r="E45" s="136">
        <v>12</v>
      </c>
      <c r="F45" s="248">
        <f t="shared" si="5"/>
        <v>16.43</v>
      </c>
    </row>
    <row r="46" spans="1:6" ht="15">
      <c r="A46" s="72">
        <v>5</v>
      </c>
      <c r="B46" s="13" t="s">
        <v>1177</v>
      </c>
      <c r="C46" s="5" t="s">
        <v>1445</v>
      </c>
      <c r="D46" s="39">
        <f t="shared" si="4"/>
        <v>1.5</v>
      </c>
      <c r="E46" s="136">
        <v>12</v>
      </c>
      <c r="F46" s="248">
        <f t="shared" si="5"/>
        <v>16.43</v>
      </c>
    </row>
    <row r="47" spans="1:6" ht="15">
      <c r="A47" s="72">
        <v>6</v>
      </c>
      <c r="B47" s="13" t="s">
        <v>1177</v>
      </c>
      <c r="C47" s="5" t="s">
        <v>1446</v>
      </c>
      <c r="D47" s="39">
        <f t="shared" si="4"/>
        <v>1.5</v>
      </c>
      <c r="E47" s="136">
        <v>12</v>
      </c>
      <c r="F47" s="248">
        <f t="shared" si="5"/>
        <v>16.43</v>
      </c>
    </row>
    <row r="48" spans="1:6" ht="30">
      <c r="A48" s="72">
        <v>7</v>
      </c>
      <c r="B48" s="13" t="s">
        <v>1177</v>
      </c>
      <c r="C48" s="5" t="s">
        <v>1447</v>
      </c>
      <c r="D48" s="39">
        <f t="shared" si="4"/>
        <v>1.5</v>
      </c>
      <c r="E48" s="136">
        <v>12</v>
      </c>
      <c r="F48" s="248">
        <f t="shared" si="5"/>
        <v>16.43</v>
      </c>
    </row>
    <row r="49" spans="1:6" ht="30">
      <c r="A49" s="72">
        <v>8</v>
      </c>
      <c r="B49" s="13" t="s">
        <v>1177</v>
      </c>
      <c r="C49" s="5" t="s">
        <v>1448</v>
      </c>
      <c r="D49" s="39">
        <f t="shared" si="4"/>
        <v>1.5</v>
      </c>
      <c r="E49" s="136">
        <v>12</v>
      </c>
      <c r="F49" s="248">
        <f t="shared" si="5"/>
        <v>16.43</v>
      </c>
    </row>
    <row r="50" spans="1:6" ht="15.75" thickBot="1">
      <c r="A50" s="333"/>
      <c r="B50" s="121"/>
      <c r="C50" s="358"/>
      <c r="D50" s="360"/>
      <c r="E50" s="360"/>
      <c r="F50" s="397"/>
    </row>
    <row r="51" spans="1:6" ht="15.75" thickBot="1">
      <c r="A51" s="290" t="s">
        <v>118</v>
      </c>
      <c r="B51" s="219"/>
      <c r="C51" s="357"/>
      <c r="D51" s="368">
        <f>+D52+D62</f>
        <v>21</v>
      </c>
      <c r="E51" s="368">
        <f>+E52+E62</f>
        <v>168</v>
      </c>
      <c r="F51" s="368">
        <f>+F52+F62</f>
        <v>230.02000000000004</v>
      </c>
    </row>
    <row r="52" spans="1:6" ht="15.75" thickBot="1">
      <c r="A52" s="296"/>
      <c r="B52" s="407"/>
      <c r="C52" s="403" t="s">
        <v>1175</v>
      </c>
      <c r="D52" s="300">
        <f>SUM(D53:D61)</f>
        <v>12</v>
      </c>
      <c r="E52" s="300">
        <f>SUM(E53:E61)</f>
        <v>96</v>
      </c>
      <c r="F52" s="300">
        <f>SUM(F53:F61)</f>
        <v>131.44000000000003</v>
      </c>
    </row>
    <row r="53" spans="1:6" ht="15">
      <c r="A53" s="344">
        <v>1</v>
      </c>
      <c r="B53" s="25" t="s">
        <v>1177</v>
      </c>
      <c r="C53" s="361" t="s">
        <v>188</v>
      </c>
      <c r="D53" s="208">
        <f aca="true" t="shared" si="6" ref="D53:D60">ROUND(+E53/8,2)</f>
        <v>1.5</v>
      </c>
      <c r="E53" s="395">
        <v>12</v>
      </c>
      <c r="F53" s="254">
        <f>+ROUND((230/21)*D53,2)</f>
        <v>16.43</v>
      </c>
    </row>
    <row r="54" spans="1:6" ht="15">
      <c r="A54" s="72">
        <v>2</v>
      </c>
      <c r="B54" s="13" t="s">
        <v>1177</v>
      </c>
      <c r="C54" s="5" t="s">
        <v>187</v>
      </c>
      <c r="D54" s="39">
        <f t="shared" si="6"/>
        <v>1.5</v>
      </c>
      <c r="E54" s="136">
        <v>12</v>
      </c>
      <c r="F54" s="248">
        <f aca="true" t="shared" si="7" ref="F54:F60">+ROUND((230/21)*D54,2)</f>
        <v>16.43</v>
      </c>
    </row>
    <row r="55" spans="1:6" ht="15">
      <c r="A55" s="72">
        <v>3</v>
      </c>
      <c r="B55" s="13" t="s">
        <v>1177</v>
      </c>
      <c r="C55" s="5" t="s">
        <v>186</v>
      </c>
      <c r="D55" s="39">
        <f t="shared" si="6"/>
        <v>1.5</v>
      </c>
      <c r="E55" s="136">
        <v>12</v>
      </c>
      <c r="F55" s="248">
        <f t="shared" si="7"/>
        <v>16.43</v>
      </c>
    </row>
    <row r="56" spans="1:6" ht="15">
      <c r="A56" s="72">
        <v>4</v>
      </c>
      <c r="B56" s="13" t="s">
        <v>1177</v>
      </c>
      <c r="C56" s="5" t="s">
        <v>185</v>
      </c>
      <c r="D56" s="39">
        <f t="shared" si="6"/>
        <v>1.5</v>
      </c>
      <c r="E56" s="136">
        <v>12</v>
      </c>
      <c r="F56" s="248">
        <f t="shared" si="7"/>
        <v>16.43</v>
      </c>
    </row>
    <row r="57" spans="1:6" ht="15">
      <c r="A57" s="72">
        <v>5</v>
      </c>
      <c r="B57" s="13" t="s">
        <v>1177</v>
      </c>
      <c r="C57" s="5" t="s">
        <v>184</v>
      </c>
      <c r="D57" s="39">
        <f t="shared" si="6"/>
        <v>1.5</v>
      </c>
      <c r="E57" s="136">
        <v>12</v>
      </c>
      <c r="F57" s="248">
        <f t="shared" si="7"/>
        <v>16.43</v>
      </c>
    </row>
    <row r="58" spans="1:6" ht="30">
      <c r="A58" s="72">
        <v>6</v>
      </c>
      <c r="B58" s="13" t="s">
        <v>1177</v>
      </c>
      <c r="C58" s="5" t="s">
        <v>183</v>
      </c>
      <c r="D58" s="39">
        <f t="shared" si="6"/>
        <v>1.5</v>
      </c>
      <c r="E58" s="136">
        <v>12</v>
      </c>
      <c r="F58" s="248">
        <f t="shared" si="7"/>
        <v>16.43</v>
      </c>
    </row>
    <row r="59" spans="1:6" ht="15">
      <c r="A59" s="72">
        <v>7</v>
      </c>
      <c r="B59" s="13" t="s">
        <v>1177</v>
      </c>
      <c r="C59" s="5" t="s">
        <v>182</v>
      </c>
      <c r="D59" s="39">
        <f t="shared" si="6"/>
        <v>1.5</v>
      </c>
      <c r="E59" s="136">
        <v>12</v>
      </c>
      <c r="F59" s="248">
        <f>+ROUND((230/21)*D59,2)</f>
        <v>16.43</v>
      </c>
    </row>
    <row r="60" spans="1:6" ht="30">
      <c r="A60" s="72">
        <v>8</v>
      </c>
      <c r="B60" s="13" t="s">
        <v>1177</v>
      </c>
      <c r="C60" s="5" t="s">
        <v>1465</v>
      </c>
      <c r="D60" s="39">
        <f t="shared" si="6"/>
        <v>1.5</v>
      </c>
      <c r="E60" s="136">
        <v>12</v>
      </c>
      <c r="F60" s="248">
        <f t="shared" si="7"/>
        <v>16.43</v>
      </c>
    </row>
    <row r="61" spans="1:6" ht="15.75" thickBot="1">
      <c r="A61" s="333"/>
      <c r="B61" s="121"/>
      <c r="C61" s="358"/>
      <c r="D61" s="360"/>
      <c r="E61" s="360"/>
      <c r="F61" s="394"/>
    </row>
    <row r="62" spans="1:6" ht="15.75" thickBot="1">
      <c r="A62" s="408"/>
      <c r="B62" s="404"/>
      <c r="C62" s="403" t="s">
        <v>1466</v>
      </c>
      <c r="D62" s="232">
        <f>SUM(D63:D68)</f>
        <v>9</v>
      </c>
      <c r="E62" s="232">
        <f>SUM(E63:E68)</f>
        <v>72</v>
      </c>
      <c r="F62" s="406">
        <f>SUM(F63:F68)</f>
        <v>98.58000000000001</v>
      </c>
    </row>
    <row r="63" spans="1:6" ht="15">
      <c r="A63" s="344">
        <v>1</v>
      </c>
      <c r="B63" s="25" t="s">
        <v>1177</v>
      </c>
      <c r="C63" s="361" t="s">
        <v>1467</v>
      </c>
      <c r="D63" s="208">
        <f aca="true" t="shared" si="8" ref="D63:D68">ROUND(+E63/8,2)</f>
        <v>1.5</v>
      </c>
      <c r="E63" s="395">
        <v>12</v>
      </c>
      <c r="F63" s="254">
        <f aca="true" t="shared" si="9" ref="F63:F68">+ROUND((230/21)*D63,2)</f>
        <v>16.43</v>
      </c>
    </row>
    <row r="64" spans="1:6" ht="30">
      <c r="A64" s="72">
        <v>2</v>
      </c>
      <c r="B64" s="13" t="s">
        <v>1177</v>
      </c>
      <c r="C64" s="5" t="s">
        <v>1468</v>
      </c>
      <c r="D64" s="39">
        <f t="shared" si="8"/>
        <v>1.5</v>
      </c>
      <c r="E64" s="136">
        <v>12</v>
      </c>
      <c r="F64" s="248">
        <f t="shared" si="9"/>
        <v>16.43</v>
      </c>
    </row>
    <row r="65" spans="1:6" ht="15">
      <c r="A65" s="72">
        <v>3</v>
      </c>
      <c r="B65" s="13" t="s">
        <v>1177</v>
      </c>
      <c r="C65" s="5" t="s">
        <v>1469</v>
      </c>
      <c r="D65" s="39">
        <f t="shared" si="8"/>
        <v>1.5</v>
      </c>
      <c r="E65" s="136">
        <v>12</v>
      </c>
      <c r="F65" s="248">
        <f t="shared" si="9"/>
        <v>16.43</v>
      </c>
    </row>
    <row r="66" spans="1:6" ht="15">
      <c r="A66" s="72">
        <v>4</v>
      </c>
      <c r="B66" s="13" t="s">
        <v>1177</v>
      </c>
      <c r="C66" s="5" t="s">
        <v>181</v>
      </c>
      <c r="D66" s="39">
        <f t="shared" si="8"/>
        <v>1.5</v>
      </c>
      <c r="E66" s="136">
        <v>12</v>
      </c>
      <c r="F66" s="248">
        <f t="shared" si="9"/>
        <v>16.43</v>
      </c>
    </row>
    <row r="67" spans="1:6" ht="30">
      <c r="A67" s="72">
        <v>5</v>
      </c>
      <c r="B67" s="13" t="s">
        <v>1177</v>
      </c>
      <c r="C67" s="5" t="s">
        <v>1470</v>
      </c>
      <c r="D67" s="39">
        <f t="shared" si="8"/>
        <v>1.5</v>
      </c>
      <c r="E67" s="136">
        <v>12</v>
      </c>
      <c r="F67" s="248">
        <f t="shared" si="9"/>
        <v>16.43</v>
      </c>
    </row>
    <row r="68" spans="1:6" ht="15.75" thickBot="1">
      <c r="A68" s="73">
        <v>6</v>
      </c>
      <c r="B68" s="123" t="s">
        <v>1177</v>
      </c>
      <c r="C68" s="353" t="s">
        <v>1471</v>
      </c>
      <c r="D68" s="274">
        <f t="shared" si="8"/>
        <v>1.5</v>
      </c>
      <c r="E68" s="393">
        <v>12</v>
      </c>
      <c r="F68" s="275">
        <f t="shared" si="9"/>
        <v>16.43</v>
      </c>
    </row>
    <row r="69" spans="1:6" s="10" customFormat="1" ht="15.75" thickBot="1">
      <c r="A69" s="349"/>
      <c r="B69" s="237" t="s">
        <v>407</v>
      </c>
      <c r="C69" s="350"/>
      <c r="D69" s="351">
        <f>+D12+D18+D27+D51</f>
        <v>97.5</v>
      </c>
      <c r="E69" s="351">
        <f>+E12+E18+E27+E51</f>
        <v>780</v>
      </c>
      <c r="F69" s="352">
        <f>+F12+F18+F27+F51</f>
        <v>1067.9</v>
      </c>
    </row>
    <row r="71" spans="4:6" ht="15">
      <c r="D71" s="173"/>
      <c r="E71" s="173"/>
      <c r="F71" s="173"/>
    </row>
  </sheetData>
  <sheetProtection/>
  <mergeCells count="9">
    <mergeCell ref="F9:F11"/>
    <mergeCell ref="A9:A11"/>
    <mergeCell ref="B9:B11"/>
    <mergeCell ref="C9:C11"/>
    <mergeCell ref="D9:E10"/>
    <mergeCell ref="A1:F1"/>
    <mergeCell ref="A3:F3"/>
    <mergeCell ref="A5:F5"/>
    <mergeCell ref="A7:F7"/>
  </mergeCells>
  <printOptions/>
  <pageMargins left="0.7" right="0.29" top="0.21" bottom="0.28" header="0.14" footer="0.22"/>
  <pageSetup fitToHeight="1" fitToWidth="1" horizontalDpi="600" verticalDpi="600" orientation="portrait" paperSize="9" scale="62" r:id="rId1"/>
</worksheet>
</file>

<file path=xl/worksheets/sheet12.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25">
      <selection activeCell="A36" sqref="A36:IV36"/>
    </sheetView>
  </sheetViews>
  <sheetFormatPr defaultColWidth="9.140625" defaultRowHeight="15"/>
  <cols>
    <col min="1" max="1" width="10.00390625" style="10" customWidth="1"/>
    <col min="2" max="2" width="18.8515625" style="10" customWidth="1"/>
    <col min="3" max="3" width="40.140625" style="10" customWidth="1"/>
    <col min="4" max="4" width="12.140625" style="29" customWidth="1"/>
    <col min="5" max="5" width="11.7109375" style="29" customWidth="1"/>
    <col min="6" max="6" width="21.7109375" style="10" customWidth="1"/>
    <col min="7" max="16384" width="9.140625" style="10" customWidth="1"/>
  </cols>
  <sheetData>
    <row r="1" spans="1:6" ht="15">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06" t="s">
        <v>215</v>
      </c>
      <c r="B7" s="606"/>
      <c r="C7" s="606"/>
      <c r="D7" s="606"/>
      <c r="E7" s="606"/>
      <c r="F7" s="606"/>
    </row>
    <row r="8" ht="15.75" thickBot="1"/>
    <row r="9" spans="1:6" ht="15" customHeight="1">
      <c r="A9" s="640" t="s">
        <v>232</v>
      </c>
      <c r="B9" s="642" t="s">
        <v>233</v>
      </c>
      <c r="C9" s="642" t="s">
        <v>234</v>
      </c>
      <c r="D9" s="644" t="s">
        <v>235</v>
      </c>
      <c r="E9" s="645"/>
      <c r="F9" s="638" t="s">
        <v>405</v>
      </c>
    </row>
    <row r="10" spans="1:6" ht="15">
      <c r="A10" s="641"/>
      <c r="B10" s="643"/>
      <c r="C10" s="643"/>
      <c r="D10" s="646"/>
      <c r="E10" s="647"/>
      <c r="F10" s="639"/>
    </row>
    <row r="11" spans="1:6" ht="89.25" customHeight="1" thickBot="1">
      <c r="A11" s="641"/>
      <c r="B11" s="643"/>
      <c r="C11" s="643"/>
      <c r="D11" s="224" t="s">
        <v>1221</v>
      </c>
      <c r="E11" s="224" t="s">
        <v>1222</v>
      </c>
      <c r="F11" s="639"/>
    </row>
    <row r="12" spans="1:10" ht="29.25" thickBot="1">
      <c r="A12" s="278">
        <v>1</v>
      </c>
      <c r="B12" s="285" t="s">
        <v>1177</v>
      </c>
      <c r="C12" s="285" t="s">
        <v>1512</v>
      </c>
      <c r="D12" s="308">
        <f>ROUND(+E12/8,2)</f>
        <v>20</v>
      </c>
      <c r="E12" s="308">
        <v>160</v>
      </c>
      <c r="F12" s="309">
        <f>+ROUND((230/21)*D12,2)</f>
        <v>219.05</v>
      </c>
      <c r="H12" s="140"/>
      <c r="I12" s="140"/>
      <c r="J12" s="140"/>
    </row>
    <row r="13" spans="1:10" ht="15.75" thickBot="1">
      <c r="A13" s="278">
        <v>2</v>
      </c>
      <c r="B13" s="285"/>
      <c r="C13" s="285" t="s">
        <v>1513</v>
      </c>
      <c r="D13" s="308">
        <f>SUM(D14:D20)</f>
        <v>24</v>
      </c>
      <c r="E13" s="308">
        <f>SUM(E14:E20)</f>
        <v>192</v>
      </c>
      <c r="F13" s="309">
        <f>SUM(F14:F20)</f>
        <v>262.85</v>
      </c>
      <c r="H13" s="140"/>
      <c r="I13" s="140"/>
      <c r="J13" s="140"/>
    </row>
    <row r="14" spans="1:10" ht="15">
      <c r="A14" s="246"/>
      <c r="B14" s="25" t="s">
        <v>1177</v>
      </c>
      <c r="C14" s="25" t="s">
        <v>389</v>
      </c>
      <c r="D14" s="208">
        <f>ROUND(+E14/8,2)</f>
        <v>5</v>
      </c>
      <c r="E14" s="208">
        <v>40</v>
      </c>
      <c r="F14" s="254">
        <f>+ROUND((230/21)*D14,2)</f>
        <v>54.76</v>
      </c>
      <c r="H14" s="142"/>
      <c r="I14" s="142"/>
      <c r="J14" s="142"/>
    </row>
    <row r="15" spans="1:10" ht="15">
      <c r="A15" s="92"/>
      <c r="B15" s="13" t="s">
        <v>1177</v>
      </c>
      <c r="C15" s="13" t="s">
        <v>390</v>
      </c>
      <c r="D15" s="39">
        <f aca="true" t="shared" si="0" ref="D15:D20">ROUND(+E15/8,2)</f>
        <v>4</v>
      </c>
      <c r="E15" s="39">
        <v>32</v>
      </c>
      <c r="F15" s="248">
        <f aca="true" t="shared" si="1" ref="F15:F20">+ROUND((230/21)*D15,2)</f>
        <v>43.81</v>
      </c>
      <c r="H15" s="140"/>
      <c r="I15" s="140"/>
      <c r="J15" s="140"/>
    </row>
    <row r="16" spans="1:10" ht="15">
      <c r="A16" s="92"/>
      <c r="B16" s="13" t="s">
        <v>1177</v>
      </c>
      <c r="C16" s="13" t="s">
        <v>391</v>
      </c>
      <c r="D16" s="39">
        <f t="shared" si="0"/>
        <v>4</v>
      </c>
      <c r="E16" s="39">
        <v>32</v>
      </c>
      <c r="F16" s="248">
        <f t="shared" si="1"/>
        <v>43.81</v>
      </c>
      <c r="H16" s="140"/>
      <c r="I16" s="143"/>
      <c r="J16" s="140"/>
    </row>
    <row r="17" spans="1:10" ht="15">
      <c r="A17" s="101"/>
      <c r="B17" s="13" t="s">
        <v>1177</v>
      </c>
      <c r="C17" s="5" t="s">
        <v>392</v>
      </c>
      <c r="D17" s="39">
        <f t="shared" si="0"/>
        <v>4</v>
      </c>
      <c r="E17" s="39">
        <v>32</v>
      </c>
      <c r="F17" s="248">
        <f t="shared" si="1"/>
        <v>43.81</v>
      </c>
      <c r="H17" s="140"/>
      <c r="I17" s="140"/>
      <c r="J17" s="140"/>
    </row>
    <row r="18" spans="1:6" ht="15">
      <c r="A18" s="101"/>
      <c r="B18" s="13" t="s">
        <v>1177</v>
      </c>
      <c r="C18" s="5" t="s">
        <v>393</v>
      </c>
      <c r="D18" s="39">
        <f t="shared" si="0"/>
        <v>3</v>
      </c>
      <c r="E18" s="39">
        <v>24</v>
      </c>
      <c r="F18" s="248">
        <f t="shared" si="1"/>
        <v>32.86</v>
      </c>
    </row>
    <row r="19" spans="1:6" ht="15">
      <c r="A19" s="101"/>
      <c r="B19" s="13" t="s">
        <v>1177</v>
      </c>
      <c r="C19" s="5" t="s">
        <v>394</v>
      </c>
      <c r="D19" s="39">
        <f t="shared" si="0"/>
        <v>2</v>
      </c>
      <c r="E19" s="39">
        <v>16</v>
      </c>
      <c r="F19" s="248">
        <f t="shared" si="1"/>
        <v>21.9</v>
      </c>
    </row>
    <row r="20" spans="1:6" ht="15.75" thickBot="1">
      <c r="A20" s="251"/>
      <c r="B20" s="121" t="s">
        <v>1177</v>
      </c>
      <c r="C20" s="358" t="s">
        <v>395</v>
      </c>
      <c r="D20" s="207">
        <f t="shared" si="0"/>
        <v>2</v>
      </c>
      <c r="E20" s="207">
        <v>16</v>
      </c>
      <c r="F20" s="253">
        <f t="shared" si="1"/>
        <v>21.9</v>
      </c>
    </row>
    <row r="21" spans="1:6" ht="15.75" thickBot="1">
      <c r="A21" s="317">
        <v>3</v>
      </c>
      <c r="B21" s="285" t="s">
        <v>1177</v>
      </c>
      <c r="C21" s="285" t="s">
        <v>1516</v>
      </c>
      <c r="D21" s="308">
        <f>ROUND(+E21/8,2)</f>
        <v>25</v>
      </c>
      <c r="E21" s="308">
        <v>200</v>
      </c>
      <c r="F21" s="309">
        <f>+ROUND((230/21)*D21,2)</f>
        <v>273.81</v>
      </c>
    </row>
    <row r="22" spans="1:6" ht="29.25" thickBot="1">
      <c r="A22" s="414">
        <v>4</v>
      </c>
      <c r="B22" s="415"/>
      <c r="C22" s="416" t="s">
        <v>1517</v>
      </c>
      <c r="D22" s="417">
        <f>SUM(D23:D25)</f>
        <v>20</v>
      </c>
      <c r="E22" s="417">
        <f>SUM(E23:E25)</f>
        <v>160</v>
      </c>
      <c r="F22" s="418">
        <f>SUM(F23:F25)</f>
        <v>219.04</v>
      </c>
    </row>
    <row r="23" spans="1:6" ht="15">
      <c r="A23" s="313"/>
      <c r="B23" s="25" t="s">
        <v>1177</v>
      </c>
      <c r="C23" s="25" t="s">
        <v>396</v>
      </c>
      <c r="D23" s="208">
        <f aca="true" t="shared" si="2" ref="D23:D35">ROUND(+E23/8,2)</f>
        <v>10</v>
      </c>
      <c r="E23" s="208">
        <v>80</v>
      </c>
      <c r="F23" s="254">
        <f aca="true" t="shared" si="3" ref="F23:F31">+ROUND((230/21)*D23,2)</f>
        <v>109.52</v>
      </c>
    </row>
    <row r="24" spans="1:6" ht="30">
      <c r="A24" s="101"/>
      <c r="B24" s="13" t="s">
        <v>1177</v>
      </c>
      <c r="C24" s="13" t="s">
        <v>397</v>
      </c>
      <c r="D24" s="39">
        <f t="shared" si="2"/>
        <v>5</v>
      </c>
      <c r="E24" s="39">
        <v>40</v>
      </c>
      <c r="F24" s="248">
        <f t="shared" si="3"/>
        <v>54.76</v>
      </c>
    </row>
    <row r="25" spans="1:6" ht="15.75" thickBot="1">
      <c r="A25" s="251"/>
      <c r="B25" s="121" t="s">
        <v>1177</v>
      </c>
      <c r="C25" s="121" t="s">
        <v>398</v>
      </c>
      <c r="D25" s="207">
        <f t="shared" si="2"/>
        <v>5</v>
      </c>
      <c r="E25" s="207">
        <v>40</v>
      </c>
      <c r="F25" s="253">
        <f t="shared" si="3"/>
        <v>54.76</v>
      </c>
    </row>
    <row r="26" spans="1:6" ht="29.25" thickBot="1">
      <c r="A26" s="317">
        <v>5</v>
      </c>
      <c r="B26" s="285" t="s">
        <v>1177</v>
      </c>
      <c r="C26" s="285" t="s">
        <v>1518</v>
      </c>
      <c r="D26" s="308">
        <f>ROUND(+E26/8,2)</f>
        <v>20</v>
      </c>
      <c r="E26" s="308">
        <v>160</v>
      </c>
      <c r="F26" s="309">
        <f t="shared" si="3"/>
        <v>219.05</v>
      </c>
    </row>
    <row r="27" spans="1:6" ht="15.75" thickBot="1">
      <c r="A27" s="419">
        <v>6</v>
      </c>
      <c r="B27" s="420" t="s">
        <v>1177</v>
      </c>
      <c r="C27" s="420" t="s">
        <v>1519</v>
      </c>
      <c r="D27" s="421">
        <f t="shared" si="2"/>
        <v>15</v>
      </c>
      <c r="E27" s="421">
        <v>120</v>
      </c>
      <c r="F27" s="422">
        <f t="shared" si="3"/>
        <v>164.29</v>
      </c>
    </row>
    <row r="28" spans="1:6" ht="29.25" thickBot="1">
      <c r="A28" s="423">
        <v>7</v>
      </c>
      <c r="B28" s="424" t="s">
        <v>1177</v>
      </c>
      <c r="C28" s="424" t="s">
        <v>1520</v>
      </c>
      <c r="D28" s="425">
        <f>ROUND(+E28/8,2)</f>
        <v>10</v>
      </c>
      <c r="E28" s="425">
        <v>80</v>
      </c>
      <c r="F28" s="426">
        <f t="shared" si="3"/>
        <v>109.52</v>
      </c>
    </row>
    <row r="29" spans="1:6" ht="29.25" thickBot="1">
      <c r="A29" s="423">
        <v>8</v>
      </c>
      <c r="B29" s="424" t="s">
        <v>1177</v>
      </c>
      <c r="C29" s="424" t="s">
        <v>1521</v>
      </c>
      <c r="D29" s="425">
        <f t="shared" si="2"/>
        <v>10</v>
      </c>
      <c r="E29" s="425">
        <v>80</v>
      </c>
      <c r="F29" s="426">
        <f t="shared" si="3"/>
        <v>109.52</v>
      </c>
    </row>
    <row r="30" spans="1:6" ht="15.75" thickBot="1">
      <c r="A30" s="317">
        <v>9</v>
      </c>
      <c r="B30" s="285" t="s">
        <v>1177</v>
      </c>
      <c r="C30" s="285" t="s">
        <v>1522</v>
      </c>
      <c r="D30" s="308">
        <f t="shared" si="2"/>
        <v>10</v>
      </c>
      <c r="E30" s="308">
        <v>80</v>
      </c>
      <c r="F30" s="309">
        <f t="shared" si="3"/>
        <v>109.52</v>
      </c>
    </row>
    <row r="31" spans="1:6" ht="29.25" thickBot="1">
      <c r="A31" s="414">
        <v>10</v>
      </c>
      <c r="B31" s="416" t="s">
        <v>1177</v>
      </c>
      <c r="C31" s="416" t="s">
        <v>1523</v>
      </c>
      <c r="D31" s="417">
        <f t="shared" si="2"/>
        <v>10</v>
      </c>
      <c r="E31" s="417">
        <v>80</v>
      </c>
      <c r="F31" s="418">
        <f t="shared" si="3"/>
        <v>109.52</v>
      </c>
    </row>
    <row r="32" spans="1:6" ht="29.25" thickBot="1">
      <c r="A32" s="414">
        <v>11</v>
      </c>
      <c r="B32" s="416"/>
      <c r="C32" s="416" t="s">
        <v>1515</v>
      </c>
      <c r="D32" s="417">
        <f>SUM(D33:D34)</f>
        <v>10</v>
      </c>
      <c r="E32" s="417">
        <f>SUM(E33:E34)</f>
        <v>80</v>
      </c>
      <c r="F32" s="418">
        <f>SUM(F33:F34)</f>
        <v>109.52000000000001</v>
      </c>
    </row>
    <row r="33" spans="1:6" ht="15">
      <c r="A33" s="313"/>
      <c r="B33" s="25" t="s">
        <v>1177</v>
      </c>
      <c r="C33" s="25" t="s">
        <v>399</v>
      </c>
      <c r="D33" s="208">
        <f t="shared" si="2"/>
        <v>8</v>
      </c>
      <c r="E33" s="208">
        <v>64</v>
      </c>
      <c r="F33" s="254">
        <f>+ROUND((230/21)*D33,2)</f>
        <v>87.62</v>
      </c>
    </row>
    <row r="34" spans="1:6" ht="30.75" thickBot="1">
      <c r="A34" s="251"/>
      <c r="B34" s="121" t="s">
        <v>1177</v>
      </c>
      <c r="C34" s="121" t="s">
        <v>400</v>
      </c>
      <c r="D34" s="207">
        <f t="shared" si="2"/>
        <v>2</v>
      </c>
      <c r="E34" s="207">
        <v>16</v>
      </c>
      <c r="F34" s="253">
        <f>+ROUND((230/21)*D34,2)</f>
        <v>21.9</v>
      </c>
    </row>
    <row r="35" spans="1:6" ht="43.5" thickBot="1">
      <c r="A35" s="317">
        <v>12</v>
      </c>
      <c r="B35" s="285" t="s">
        <v>1177</v>
      </c>
      <c r="C35" s="285" t="s">
        <v>1514</v>
      </c>
      <c r="D35" s="308">
        <f t="shared" si="2"/>
        <v>5</v>
      </c>
      <c r="E35" s="308">
        <v>40</v>
      </c>
      <c r="F35" s="309">
        <f>+ROUND((230/21)*D35,2)</f>
        <v>54.76</v>
      </c>
    </row>
    <row r="36" spans="1:6" ht="15.75" thickBot="1">
      <c r="A36" s="412"/>
      <c r="B36" s="413" t="s">
        <v>407</v>
      </c>
      <c r="C36" s="351"/>
      <c r="D36" s="351">
        <f>+D12+D13+D21+D22+D26+D27+D28+D29+D30+D31+D32+D35</f>
        <v>179</v>
      </c>
      <c r="E36" s="351">
        <f>+E12+E13+E21+E22+E26+E27+E28+E29+E30+E31+E32+E35</f>
        <v>1432</v>
      </c>
      <c r="F36" s="352">
        <f>+F12+F13+F21+F22+F26+F27+F28+F29+F30+F31+F32+F35</f>
        <v>1960.4499999999998</v>
      </c>
    </row>
    <row r="37" spans="4:6" ht="15">
      <c r="D37" s="37"/>
      <c r="E37" s="37"/>
      <c r="F37" s="37"/>
    </row>
  </sheetData>
  <sheetProtection/>
  <mergeCells count="9">
    <mergeCell ref="A7:F7"/>
    <mergeCell ref="A1:F1"/>
    <mergeCell ref="B9:B11"/>
    <mergeCell ref="A9:A11"/>
    <mergeCell ref="D9:E10"/>
    <mergeCell ref="C9:C11"/>
    <mergeCell ref="F9:F11"/>
    <mergeCell ref="A3:F3"/>
    <mergeCell ref="A5:F5"/>
  </mergeCells>
  <printOptions/>
  <pageMargins left="0.7" right="0.7" top="0.75" bottom="0.75" header="0.3" footer="0.3"/>
  <pageSetup fitToHeight="1" fitToWidth="1" horizontalDpi="600" verticalDpi="600" orientation="portrait" paperSize="9" scale="76" r:id="rId1"/>
  <ignoredErrors>
    <ignoredError sqref="D32:D33 D13 D15:D24" formula="1"/>
    <ignoredError sqref="F13 E13:E24 E32:E33" formula="1" formulaRange="1"/>
    <ignoredError sqref="E25:E31 E34:E35"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A1:F82"/>
  <sheetViews>
    <sheetView zoomScalePageLayoutView="0" workbookViewId="0" topLeftCell="A7">
      <selection activeCell="A10" sqref="A10:IV10"/>
    </sheetView>
  </sheetViews>
  <sheetFormatPr defaultColWidth="9.140625" defaultRowHeight="15"/>
  <cols>
    <col min="1" max="1" width="13.421875" style="10" customWidth="1"/>
    <col min="2" max="2" width="19.57421875" style="10" customWidth="1"/>
    <col min="3" max="3" width="51.28125" style="10" customWidth="1"/>
    <col min="4" max="4" width="9.8515625" style="10" customWidth="1"/>
    <col min="5" max="5" width="10.7109375" style="10" customWidth="1"/>
    <col min="6" max="6" width="19.421875" style="10" customWidth="1"/>
    <col min="7" max="16384" width="9.140625" style="10" customWidth="1"/>
  </cols>
  <sheetData>
    <row r="1" spans="1:6" ht="15" customHeight="1">
      <c r="A1" s="666" t="s">
        <v>1503</v>
      </c>
      <c r="B1" s="666"/>
      <c r="C1" s="666"/>
      <c r="D1" s="666"/>
      <c r="E1" s="666"/>
      <c r="F1" s="666"/>
    </row>
    <row r="3" spans="1:6" ht="15" customHeight="1">
      <c r="A3" s="667" t="s">
        <v>918</v>
      </c>
      <c r="B3" s="667"/>
      <c r="C3" s="667"/>
      <c r="D3" s="667"/>
      <c r="E3" s="667"/>
      <c r="F3" s="667"/>
    </row>
    <row r="5" spans="1:6" ht="15" customHeight="1">
      <c r="A5" s="666" t="s">
        <v>747</v>
      </c>
      <c r="B5" s="666"/>
      <c r="C5" s="666"/>
      <c r="D5" s="666"/>
      <c r="E5" s="666"/>
      <c r="F5" s="666"/>
    </row>
    <row r="6" ht="15.75" thickBot="1"/>
    <row r="7" spans="1:6" ht="15" customHeight="1">
      <c r="A7" s="668" t="s">
        <v>232</v>
      </c>
      <c r="B7" s="670" t="s">
        <v>233</v>
      </c>
      <c r="C7" s="670" t="s">
        <v>234</v>
      </c>
      <c r="D7" s="672" t="s">
        <v>235</v>
      </c>
      <c r="E7" s="673"/>
      <c r="F7" s="638" t="s">
        <v>405</v>
      </c>
    </row>
    <row r="8" spans="1:6" ht="15">
      <c r="A8" s="669"/>
      <c r="B8" s="671"/>
      <c r="C8" s="671"/>
      <c r="D8" s="674"/>
      <c r="E8" s="675"/>
      <c r="F8" s="639"/>
    </row>
    <row r="9" spans="1:6" ht="87" customHeight="1" thickBot="1">
      <c r="A9" s="669"/>
      <c r="B9" s="671"/>
      <c r="C9" s="671"/>
      <c r="D9" s="427" t="s">
        <v>1221</v>
      </c>
      <c r="E9" s="427" t="s">
        <v>1222</v>
      </c>
      <c r="F9" s="639"/>
    </row>
    <row r="10" spans="1:6" ht="15.75" thickBot="1">
      <c r="A10" s="467" t="s">
        <v>123</v>
      </c>
      <c r="B10" s="468"/>
      <c r="C10" s="469" t="s">
        <v>54</v>
      </c>
      <c r="D10" s="470">
        <f>+D11+D26+D37+D64+D68</f>
        <v>23.720000000000006</v>
      </c>
      <c r="E10" s="471">
        <f>+E11+E26+E37+E64+E68</f>
        <v>189</v>
      </c>
      <c r="F10" s="472">
        <f>+F11+F26+F37+F64+F68</f>
        <v>259.8</v>
      </c>
    </row>
    <row r="11" spans="1:6" ht="29.25" thickBot="1">
      <c r="A11" s="455"/>
      <c r="B11" s="219"/>
      <c r="C11" s="445" t="s">
        <v>929</v>
      </c>
      <c r="D11" s="429">
        <f>+D12+D15+D20</f>
        <v>4.16</v>
      </c>
      <c r="E11" s="430">
        <f>+E12+E15+E20</f>
        <v>33</v>
      </c>
      <c r="F11" s="431">
        <f>+F12+F15+F20</f>
        <v>45.56</v>
      </c>
    </row>
    <row r="12" spans="1:6" ht="15">
      <c r="A12" s="450">
        <v>1</v>
      </c>
      <c r="B12" s="25" t="s">
        <v>1177</v>
      </c>
      <c r="C12" s="451" t="s">
        <v>748</v>
      </c>
      <c r="D12" s="452">
        <f>SUM(D13:D14)</f>
        <v>1.26</v>
      </c>
      <c r="E12" s="453">
        <f>SUM(E13:E14)</f>
        <v>10</v>
      </c>
      <c r="F12" s="454">
        <f>SUM(F13:F14)</f>
        <v>13.8</v>
      </c>
    </row>
    <row r="13" spans="1:6" ht="15">
      <c r="A13" s="433"/>
      <c r="B13" s="13" t="s">
        <v>1177</v>
      </c>
      <c r="C13" s="18" t="s">
        <v>749</v>
      </c>
      <c r="D13" s="39">
        <f>ROUND(+E13/8,2)</f>
        <v>0.63</v>
      </c>
      <c r="E13" s="155">
        <v>5</v>
      </c>
      <c r="F13" s="248">
        <f>+ROUND((230/21)*D13,2)</f>
        <v>6.9</v>
      </c>
    </row>
    <row r="14" spans="1:6" ht="15">
      <c r="A14" s="433"/>
      <c r="B14" s="13" t="s">
        <v>1177</v>
      </c>
      <c r="C14" s="18" t="s">
        <v>750</v>
      </c>
      <c r="D14" s="39">
        <f>ROUND(+E14/8,2)</f>
        <v>0.63</v>
      </c>
      <c r="E14" s="155">
        <v>5</v>
      </c>
      <c r="F14" s="248">
        <f>+ROUND((230/21)*D14,2)</f>
        <v>6.9</v>
      </c>
    </row>
    <row r="15" spans="1:6" ht="15">
      <c r="A15" s="434">
        <v>2</v>
      </c>
      <c r="B15" s="153"/>
      <c r="C15" s="152" t="s">
        <v>751</v>
      </c>
      <c r="D15" s="159">
        <f>SUM(D16:D19)</f>
        <v>1</v>
      </c>
      <c r="E15" s="187">
        <f>SUM(E16:E19)</f>
        <v>8</v>
      </c>
      <c r="F15" s="432">
        <f>SUM(F16:F19)</f>
        <v>10.96</v>
      </c>
    </row>
    <row r="16" spans="1:6" ht="15">
      <c r="A16" s="433"/>
      <c r="B16" s="13" t="s">
        <v>1177</v>
      </c>
      <c r="C16" s="18" t="s">
        <v>752</v>
      </c>
      <c r="D16" s="39">
        <f>ROUND(+E16/8,2)</f>
        <v>0.25</v>
      </c>
      <c r="E16" s="155">
        <v>2</v>
      </c>
      <c r="F16" s="248">
        <f>+ROUND((230/21)*D16,2)</f>
        <v>2.74</v>
      </c>
    </row>
    <row r="17" spans="1:6" ht="15">
      <c r="A17" s="433"/>
      <c r="B17" s="13" t="s">
        <v>1177</v>
      </c>
      <c r="C17" s="18" t="s">
        <v>753</v>
      </c>
      <c r="D17" s="39">
        <f>ROUND(+E17/8,2)</f>
        <v>0.25</v>
      </c>
      <c r="E17" s="155">
        <v>2</v>
      </c>
      <c r="F17" s="248">
        <f>+ROUND((230/21)*D17,2)</f>
        <v>2.74</v>
      </c>
    </row>
    <row r="18" spans="1:6" ht="15">
      <c r="A18" s="435"/>
      <c r="B18" s="13" t="s">
        <v>1177</v>
      </c>
      <c r="C18" s="18" t="s">
        <v>754</v>
      </c>
      <c r="D18" s="39">
        <f>ROUND(+E18/8,2)</f>
        <v>0.25</v>
      </c>
      <c r="E18" s="165">
        <v>2</v>
      </c>
      <c r="F18" s="248">
        <f>+ROUND((230/21)*D18,2)</f>
        <v>2.74</v>
      </c>
    </row>
    <row r="19" spans="1:6" ht="30">
      <c r="A19" s="435"/>
      <c r="B19" s="13" t="s">
        <v>1177</v>
      </c>
      <c r="C19" s="18" t="s">
        <v>755</v>
      </c>
      <c r="D19" s="39">
        <f>ROUND(+E19/8,2)</f>
        <v>0.25</v>
      </c>
      <c r="E19" s="134">
        <v>2</v>
      </c>
      <c r="F19" s="248">
        <f>+ROUND((230/21)*D19,2)</f>
        <v>2.74</v>
      </c>
    </row>
    <row r="20" spans="1:6" ht="15">
      <c r="A20" s="434">
        <v>3</v>
      </c>
      <c r="B20" s="13"/>
      <c r="C20" s="152" t="s">
        <v>756</v>
      </c>
      <c r="D20" s="159">
        <f>SUM(D21:D25)</f>
        <v>1.9</v>
      </c>
      <c r="E20" s="187">
        <f>SUM(E21:E25)</f>
        <v>15</v>
      </c>
      <c r="F20" s="432">
        <f>SUM(F21:F25)</f>
        <v>20.8</v>
      </c>
    </row>
    <row r="21" spans="1:6" ht="15">
      <c r="A21" s="436" t="s">
        <v>757</v>
      </c>
      <c r="B21" s="13" t="s">
        <v>1177</v>
      </c>
      <c r="C21" s="18" t="s">
        <v>758</v>
      </c>
      <c r="D21" s="39">
        <f>ROUND(+E21/8,2)</f>
        <v>0.38</v>
      </c>
      <c r="E21" s="134">
        <v>3</v>
      </c>
      <c r="F21" s="248">
        <f>+ROUND((230/21)*D21,2)</f>
        <v>4.16</v>
      </c>
    </row>
    <row r="22" spans="1:6" ht="30">
      <c r="A22" s="436" t="s">
        <v>757</v>
      </c>
      <c r="B22" s="13" t="s">
        <v>1177</v>
      </c>
      <c r="C22" s="18" t="s">
        <v>759</v>
      </c>
      <c r="D22" s="39">
        <f>ROUND(+E22/8,2)</f>
        <v>0.38</v>
      </c>
      <c r="E22" s="155">
        <v>3</v>
      </c>
      <c r="F22" s="248">
        <f>+ROUND((230/21)*D22,2)</f>
        <v>4.16</v>
      </c>
    </row>
    <row r="23" spans="1:6" ht="15">
      <c r="A23" s="436" t="s">
        <v>757</v>
      </c>
      <c r="B23" s="13" t="s">
        <v>1177</v>
      </c>
      <c r="C23" s="18" t="s">
        <v>760</v>
      </c>
      <c r="D23" s="39">
        <f>ROUND(+E23/8,2)</f>
        <v>0.38</v>
      </c>
      <c r="E23" s="165">
        <v>3</v>
      </c>
      <c r="F23" s="248">
        <f>+ROUND((230/21)*D23,2)</f>
        <v>4.16</v>
      </c>
    </row>
    <row r="24" spans="1:6" ht="15">
      <c r="A24" s="435"/>
      <c r="B24" s="13" t="s">
        <v>1177</v>
      </c>
      <c r="C24" s="18" t="s">
        <v>761</v>
      </c>
      <c r="D24" s="39">
        <f>ROUND(+E24/8,2)</f>
        <v>0.38</v>
      </c>
      <c r="E24" s="165">
        <v>3</v>
      </c>
      <c r="F24" s="248">
        <f>+ROUND((230/21)*D24,2)</f>
        <v>4.16</v>
      </c>
    </row>
    <row r="25" spans="1:6" ht="15.75" thickBot="1">
      <c r="A25" s="439"/>
      <c r="B25" s="121" t="s">
        <v>1177</v>
      </c>
      <c r="C25" s="60" t="s">
        <v>762</v>
      </c>
      <c r="D25" s="207">
        <f>ROUND(+E25/8,2)</f>
        <v>0.38</v>
      </c>
      <c r="E25" s="464">
        <v>3</v>
      </c>
      <c r="F25" s="253">
        <f>+ROUND((230/21)*D25,2)</f>
        <v>4.16</v>
      </c>
    </row>
    <row r="26" spans="1:6" ht="29.25" thickBot="1">
      <c r="A26" s="466"/>
      <c r="B26" s="444"/>
      <c r="C26" s="445" t="s">
        <v>930</v>
      </c>
      <c r="D26" s="429">
        <f>+D27+D31+D34+D35+D36</f>
        <v>2.51</v>
      </c>
      <c r="E26" s="430">
        <f>+E27+E31+E34+E35+E36</f>
        <v>20</v>
      </c>
      <c r="F26" s="431">
        <f>+F27+F31+F34+F35+F36</f>
        <v>27.5</v>
      </c>
    </row>
    <row r="27" spans="1:6" ht="15">
      <c r="A27" s="448">
        <v>1</v>
      </c>
      <c r="B27" s="25" t="s">
        <v>1177</v>
      </c>
      <c r="C27" s="451" t="s">
        <v>763</v>
      </c>
      <c r="D27" s="452">
        <f>SUM(D28:D30)</f>
        <v>0.63</v>
      </c>
      <c r="E27" s="465">
        <f>SUM(E28:E30)</f>
        <v>5</v>
      </c>
      <c r="F27" s="454">
        <f>SUM(F28:F30)</f>
        <v>6.9</v>
      </c>
    </row>
    <row r="28" spans="1:6" ht="15">
      <c r="A28" s="437"/>
      <c r="B28" s="13" t="s">
        <v>1177</v>
      </c>
      <c r="C28" s="18" t="s">
        <v>764</v>
      </c>
      <c r="D28" s="39">
        <f>ROUND(+E28/8,2)</f>
        <v>0.25</v>
      </c>
      <c r="E28" s="155">
        <v>2</v>
      </c>
      <c r="F28" s="248">
        <f aca="true" t="shared" si="0" ref="F28:F33">+ROUND((230/21)*D28,2)</f>
        <v>2.74</v>
      </c>
    </row>
    <row r="29" spans="1:6" ht="30">
      <c r="A29" s="437"/>
      <c r="B29" s="13" t="s">
        <v>1177</v>
      </c>
      <c r="C29" s="18" t="s">
        <v>765</v>
      </c>
      <c r="D29" s="39">
        <f>ROUND(+E29/8,2)</f>
        <v>0.25</v>
      </c>
      <c r="E29" s="155">
        <v>2</v>
      </c>
      <c r="F29" s="248">
        <f t="shared" si="0"/>
        <v>2.74</v>
      </c>
    </row>
    <row r="30" spans="1:6" ht="15">
      <c r="A30" s="437"/>
      <c r="B30" s="13" t="s">
        <v>1177</v>
      </c>
      <c r="C30" s="18" t="s">
        <v>766</v>
      </c>
      <c r="D30" s="39">
        <f>ROUND(+E30/8,2)</f>
        <v>0.13</v>
      </c>
      <c r="E30" s="155">
        <v>1</v>
      </c>
      <c r="F30" s="248">
        <f t="shared" si="0"/>
        <v>1.42</v>
      </c>
    </row>
    <row r="31" spans="1:6" ht="15">
      <c r="A31" s="434">
        <v>2</v>
      </c>
      <c r="B31" s="13" t="s">
        <v>1177</v>
      </c>
      <c r="C31" s="188" t="s">
        <v>767</v>
      </c>
      <c r="D31" s="159">
        <f>SUM(D32:D33)</f>
        <v>1</v>
      </c>
      <c r="E31" s="163">
        <f>SUM(E32:E33)</f>
        <v>8</v>
      </c>
      <c r="F31" s="432">
        <f>SUM(F32:F33)</f>
        <v>10.96</v>
      </c>
    </row>
    <row r="32" spans="1:6" ht="15">
      <c r="A32" s="437"/>
      <c r="B32" s="13" t="s">
        <v>1177</v>
      </c>
      <c r="C32" s="18" t="s">
        <v>768</v>
      </c>
      <c r="D32" s="39">
        <f>ROUND(+E32/8,2)</f>
        <v>0.5</v>
      </c>
      <c r="E32" s="155">
        <v>4</v>
      </c>
      <c r="F32" s="248">
        <f t="shared" si="0"/>
        <v>5.48</v>
      </c>
    </row>
    <row r="33" spans="1:6" ht="15">
      <c r="A33" s="437"/>
      <c r="B33" s="13" t="s">
        <v>1177</v>
      </c>
      <c r="C33" s="18" t="s">
        <v>769</v>
      </c>
      <c r="D33" s="39">
        <f>ROUND(+E33/8,2)</f>
        <v>0.5</v>
      </c>
      <c r="E33" s="155">
        <v>4</v>
      </c>
      <c r="F33" s="248">
        <f t="shared" si="0"/>
        <v>5.48</v>
      </c>
    </row>
    <row r="34" spans="1:6" ht="42.75">
      <c r="A34" s="434">
        <v>3</v>
      </c>
      <c r="B34" s="13" t="s">
        <v>1177</v>
      </c>
      <c r="C34" s="131" t="s">
        <v>770</v>
      </c>
      <c r="D34" s="38">
        <f>ROUND(+E34/8,2)</f>
        <v>0.38</v>
      </c>
      <c r="E34" s="30">
        <v>3</v>
      </c>
      <c r="F34" s="271">
        <f>+ROUND((230/21)*D34,2)</f>
        <v>4.16</v>
      </c>
    </row>
    <row r="35" spans="1:6" ht="15">
      <c r="A35" s="434">
        <v>4</v>
      </c>
      <c r="B35" s="13" t="s">
        <v>1177</v>
      </c>
      <c r="C35" s="131" t="s">
        <v>771</v>
      </c>
      <c r="D35" s="38">
        <f>ROUND(+E35/8,2)</f>
        <v>0.25</v>
      </c>
      <c r="E35" s="30">
        <v>2</v>
      </c>
      <c r="F35" s="271">
        <f>+ROUND((230/21)*D35,2)</f>
        <v>2.74</v>
      </c>
    </row>
    <row r="36" spans="1:6" ht="29.25" thickBot="1">
      <c r="A36" s="456">
        <v>5</v>
      </c>
      <c r="B36" s="121" t="s">
        <v>1177</v>
      </c>
      <c r="C36" s="457" t="s">
        <v>772</v>
      </c>
      <c r="D36" s="458">
        <f>ROUND(+E36/8,2)</f>
        <v>0.25</v>
      </c>
      <c r="E36" s="459">
        <v>2</v>
      </c>
      <c r="F36" s="460">
        <f>+ROUND((230/21)*D36,2)</f>
        <v>2.74</v>
      </c>
    </row>
    <row r="37" spans="1:6" ht="15.75" thickBot="1">
      <c r="A37" s="218"/>
      <c r="B37" s="444"/>
      <c r="C37" s="445" t="s">
        <v>931</v>
      </c>
      <c r="D37" s="308">
        <f>+D38+D49+D56+D60</f>
        <v>4.13</v>
      </c>
      <c r="E37" s="446">
        <f>+E38+E49+E56+E60</f>
        <v>33</v>
      </c>
      <c r="F37" s="309">
        <f>+F38+F49+F56+F60</f>
        <v>45.24</v>
      </c>
    </row>
    <row r="38" spans="1:6" ht="15">
      <c r="A38" s="448">
        <v>1</v>
      </c>
      <c r="B38" s="461"/>
      <c r="C38" s="462" t="s">
        <v>773</v>
      </c>
      <c r="D38" s="463">
        <f>ROUND(+E38/8,2)</f>
        <v>1.88</v>
      </c>
      <c r="E38" s="276">
        <v>15</v>
      </c>
      <c r="F38" s="277">
        <f>+ROUND((230/21)*D38,2)</f>
        <v>20.59</v>
      </c>
    </row>
    <row r="39" spans="1:6" ht="30">
      <c r="A39" s="437"/>
      <c r="B39" s="13" t="s">
        <v>1177</v>
      </c>
      <c r="C39" s="18" t="s">
        <v>920</v>
      </c>
      <c r="D39" s="15"/>
      <c r="E39" s="15"/>
      <c r="F39" s="250"/>
    </row>
    <row r="40" spans="1:6" ht="15">
      <c r="A40" s="437"/>
      <c r="B40" s="13" t="s">
        <v>1177</v>
      </c>
      <c r="C40" s="18" t="s">
        <v>921</v>
      </c>
      <c r="D40" s="15"/>
      <c r="E40" s="15"/>
      <c r="F40" s="250"/>
    </row>
    <row r="41" spans="1:6" ht="15">
      <c r="A41" s="437"/>
      <c r="B41" s="13" t="s">
        <v>1177</v>
      </c>
      <c r="C41" s="18" t="s">
        <v>922</v>
      </c>
      <c r="D41" s="15"/>
      <c r="E41" s="15"/>
      <c r="F41" s="250"/>
    </row>
    <row r="42" spans="1:6" ht="15">
      <c r="A42" s="437"/>
      <c r="B42" s="13" t="s">
        <v>1177</v>
      </c>
      <c r="C42" s="18" t="s">
        <v>923</v>
      </c>
      <c r="D42" s="15"/>
      <c r="E42" s="15"/>
      <c r="F42" s="250"/>
    </row>
    <row r="43" spans="1:6" ht="15">
      <c r="A43" s="437"/>
      <c r="B43" s="13" t="s">
        <v>1177</v>
      </c>
      <c r="C43" s="18" t="s">
        <v>924</v>
      </c>
      <c r="D43" s="15"/>
      <c r="E43" s="15"/>
      <c r="F43" s="250"/>
    </row>
    <row r="44" spans="1:6" ht="15">
      <c r="A44" s="437"/>
      <c r="B44" s="13" t="s">
        <v>1177</v>
      </c>
      <c r="C44" s="18" t="s">
        <v>925</v>
      </c>
      <c r="D44" s="15"/>
      <c r="E44" s="15"/>
      <c r="F44" s="250"/>
    </row>
    <row r="45" spans="1:6" ht="15">
      <c r="A45" s="437"/>
      <c r="B45" s="13" t="s">
        <v>1177</v>
      </c>
      <c r="C45" s="18" t="s">
        <v>926</v>
      </c>
      <c r="D45" s="15"/>
      <c r="E45" s="15"/>
      <c r="F45" s="250"/>
    </row>
    <row r="46" spans="1:6" ht="15">
      <c r="A46" s="437"/>
      <c r="B46" s="13" t="s">
        <v>1177</v>
      </c>
      <c r="C46" s="18" t="s">
        <v>927</v>
      </c>
      <c r="D46" s="15"/>
      <c r="E46" s="15"/>
      <c r="F46" s="250"/>
    </row>
    <row r="47" spans="1:6" ht="30">
      <c r="A47" s="437"/>
      <c r="B47" s="13" t="s">
        <v>1177</v>
      </c>
      <c r="C47" s="18" t="s">
        <v>774</v>
      </c>
      <c r="D47" s="15"/>
      <c r="E47" s="15"/>
      <c r="F47" s="250"/>
    </row>
    <row r="48" spans="1:6" ht="15">
      <c r="A48" s="437"/>
      <c r="B48" s="13" t="s">
        <v>1177</v>
      </c>
      <c r="C48" s="18" t="s">
        <v>775</v>
      </c>
      <c r="D48" s="15"/>
      <c r="E48" s="15"/>
      <c r="F48" s="250"/>
    </row>
    <row r="49" spans="1:6" ht="15">
      <c r="A49" s="434">
        <v>2</v>
      </c>
      <c r="B49" s="189"/>
      <c r="C49" s="131" t="s">
        <v>776</v>
      </c>
      <c r="D49" s="38">
        <f>ROUND(+E49/8,2)</f>
        <v>1</v>
      </c>
      <c r="E49" s="31">
        <v>8</v>
      </c>
      <c r="F49" s="271">
        <f>+ROUND((230/21)*D49,2)</f>
        <v>10.95</v>
      </c>
    </row>
    <row r="50" spans="1:6" ht="15">
      <c r="A50" s="437"/>
      <c r="B50" s="13" t="s">
        <v>1177</v>
      </c>
      <c r="C50" s="18" t="s">
        <v>777</v>
      </c>
      <c r="D50" s="15"/>
      <c r="E50" s="28"/>
      <c r="F50" s="250"/>
    </row>
    <row r="51" spans="1:6" ht="15">
      <c r="A51" s="437"/>
      <c r="B51" s="13" t="s">
        <v>1177</v>
      </c>
      <c r="C51" s="18" t="s">
        <v>778</v>
      </c>
      <c r="D51" s="15"/>
      <c r="E51" s="28"/>
      <c r="F51" s="250"/>
    </row>
    <row r="52" spans="1:6" ht="15">
      <c r="A52" s="437"/>
      <c r="B52" s="13" t="s">
        <v>1177</v>
      </c>
      <c r="C52" s="18" t="s">
        <v>779</v>
      </c>
      <c r="D52" s="15"/>
      <c r="E52" s="28"/>
      <c r="F52" s="250"/>
    </row>
    <row r="53" spans="1:6" ht="15">
      <c r="A53" s="437"/>
      <c r="B53" s="13" t="s">
        <v>1177</v>
      </c>
      <c r="C53" s="18" t="s">
        <v>780</v>
      </c>
      <c r="D53" s="15"/>
      <c r="E53" s="28"/>
      <c r="F53" s="250"/>
    </row>
    <row r="54" spans="1:6" ht="15">
      <c r="A54" s="437"/>
      <c r="B54" s="13" t="s">
        <v>1177</v>
      </c>
      <c r="C54" s="18" t="s">
        <v>781</v>
      </c>
      <c r="D54" s="15"/>
      <c r="E54" s="28"/>
      <c r="F54" s="250"/>
    </row>
    <row r="55" spans="1:6" ht="15">
      <c r="A55" s="434"/>
      <c r="B55" s="13" t="s">
        <v>1177</v>
      </c>
      <c r="C55" s="18" t="s">
        <v>782</v>
      </c>
      <c r="D55" s="15"/>
      <c r="E55" s="28"/>
      <c r="F55" s="250"/>
    </row>
    <row r="56" spans="1:6" ht="15">
      <c r="A56" s="434">
        <v>3</v>
      </c>
      <c r="B56" s="14"/>
      <c r="C56" s="131" t="s">
        <v>783</v>
      </c>
      <c r="D56" s="38">
        <f>ROUND(+E56/8,2)</f>
        <v>0.25</v>
      </c>
      <c r="E56" s="31">
        <v>2</v>
      </c>
      <c r="F56" s="271">
        <f>+ROUND((230/21)*D56,2)</f>
        <v>2.74</v>
      </c>
    </row>
    <row r="57" spans="1:6" ht="15">
      <c r="A57" s="434"/>
      <c r="B57" s="13" t="s">
        <v>1177</v>
      </c>
      <c r="C57" s="18" t="s">
        <v>784</v>
      </c>
      <c r="D57" s="15"/>
      <c r="E57" s="28"/>
      <c r="F57" s="250"/>
    </row>
    <row r="58" spans="1:6" ht="15">
      <c r="A58" s="434"/>
      <c r="B58" s="13" t="s">
        <v>1177</v>
      </c>
      <c r="C58" s="18" t="s">
        <v>937</v>
      </c>
      <c r="D58" s="15"/>
      <c r="E58" s="28"/>
      <c r="F58" s="250"/>
    </row>
    <row r="59" spans="1:6" ht="15">
      <c r="A59" s="434"/>
      <c r="B59" s="13" t="s">
        <v>1177</v>
      </c>
      <c r="C59" s="18" t="s">
        <v>938</v>
      </c>
      <c r="D59" s="15"/>
      <c r="E59" s="28"/>
      <c r="F59" s="250"/>
    </row>
    <row r="60" spans="1:6" ht="15">
      <c r="A60" s="434">
        <v>4</v>
      </c>
      <c r="B60" s="14"/>
      <c r="C60" s="131" t="s">
        <v>785</v>
      </c>
      <c r="D60" s="38">
        <f>SUM(D61:D63)</f>
        <v>1</v>
      </c>
      <c r="E60" s="190">
        <f>SUM(E61:E63)</f>
        <v>8</v>
      </c>
      <c r="F60" s="271">
        <f>SUM(F61:F63)</f>
        <v>10.96</v>
      </c>
    </row>
    <row r="61" spans="1:6" ht="15">
      <c r="A61" s="434"/>
      <c r="B61" s="13" t="s">
        <v>1177</v>
      </c>
      <c r="C61" s="18" t="s">
        <v>934</v>
      </c>
      <c r="D61" s="39">
        <f>ROUND(+E61/8,2)</f>
        <v>0.25</v>
      </c>
      <c r="E61" s="15">
        <v>2</v>
      </c>
      <c r="F61" s="248">
        <f>+ROUND((230/21)*D61,2)</f>
        <v>2.74</v>
      </c>
    </row>
    <row r="62" spans="1:6" ht="15">
      <c r="A62" s="434"/>
      <c r="B62" s="13" t="s">
        <v>1177</v>
      </c>
      <c r="C62" s="18" t="s">
        <v>935</v>
      </c>
      <c r="D62" s="39">
        <f>ROUND(+E62/8,2)</f>
        <v>0.25</v>
      </c>
      <c r="E62" s="15">
        <v>2</v>
      </c>
      <c r="F62" s="248">
        <f>+ROUND((230/21)*D62,2)</f>
        <v>2.74</v>
      </c>
    </row>
    <row r="63" spans="1:6" ht="15.75" thickBot="1">
      <c r="A63" s="439"/>
      <c r="B63" s="121" t="s">
        <v>1177</v>
      </c>
      <c r="C63" s="60" t="s">
        <v>936</v>
      </c>
      <c r="D63" s="207">
        <f>ROUND(+E63/8,2)</f>
        <v>0.5</v>
      </c>
      <c r="E63" s="256">
        <v>4</v>
      </c>
      <c r="F63" s="253">
        <f>+ROUND((230/21)*D63,2)</f>
        <v>5.48</v>
      </c>
    </row>
    <row r="64" spans="1:6" ht="15.75" thickBot="1">
      <c r="A64" s="443"/>
      <c r="B64" s="444"/>
      <c r="C64" s="445" t="s">
        <v>932</v>
      </c>
      <c r="D64" s="308">
        <f>SUM(D65)</f>
        <v>1</v>
      </c>
      <c r="E64" s="446">
        <f>SUM(E65)</f>
        <v>8</v>
      </c>
      <c r="F64" s="309">
        <f>SUM(F65)</f>
        <v>10.95</v>
      </c>
    </row>
    <row r="65" spans="1:6" ht="15">
      <c r="A65" s="440"/>
      <c r="B65" s="441"/>
      <c r="C65" s="328" t="s">
        <v>919</v>
      </c>
      <c r="D65" s="208">
        <f>ROUND(+E65/8,2)</f>
        <v>1</v>
      </c>
      <c r="E65" s="442">
        <v>8</v>
      </c>
      <c r="F65" s="254">
        <f>+ROUND((230/21)*D65,2)</f>
        <v>10.95</v>
      </c>
    </row>
    <row r="66" spans="1:6" ht="30">
      <c r="A66" s="437"/>
      <c r="B66" s="19"/>
      <c r="C66" s="18" t="s">
        <v>928</v>
      </c>
      <c r="D66" s="15"/>
      <c r="E66" s="15"/>
      <c r="F66" s="250"/>
    </row>
    <row r="67" spans="1:6" ht="15.75" thickBot="1">
      <c r="A67" s="439"/>
      <c r="B67" s="447"/>
      <c r="C67" s="60" t="s">
        <v>786</v>
      </c>
      <c r="D67" s="256"/>
      <c r="E67" s="256"/>
      <c r="F67" s="258"/>
    </row>
    <row r="68" spans="1:6" ht="15.75" thickBot="1">
      <c r="A68" s="443"/>
      <c r="B68" s="444"/>
      <c r="C68" s="445" t="s">
        <v>933</v>
      </c>
      <c r="D68" s="308">
        <f>SUM(D69:D82)</f>
        <v>11.920000000000005</v>
      </c>
      <c r="E68" s="446">
        <f>SUM(E69:E82)</f>
        <v>95</v>
      </c>
      <c r="F68" s="309">
        <f>SUM(F69:F82)</f>
        <v>130.55</v>
      </c>
    </row>
    <row r="69" spans="1:6" ht="15">
      <c r="A69" s="440">
        <v>1</v>
      </c>
      <c r="B69" s="25" t="s">
        <v>1177</v>
      </c>
      <c r="C69" s="328" t="s">
        <v>906</v>
      </c>
      <c r="D69" s="208">
        <f aca="true" t="shared" si="1" ref="D69:D82">ROUND(+E69/8,2)</f>
        <v>2.5</v>
      </c>
      <c r="E69" s="442">
        <v>20</v>
      </c>
      <c r="F69" s="254">
        <f aca="true" t="shared" si="2" ref="F69:F82">+ROUND((230/21)*D69,2)</f>
        <v>27.38</v>
      </c>
    </row>
    <row r="70" spans="1:6" ht="15">
      <c r="A70" s="437">
        <v>2</v>
      </c>
      <c r="B70" s="13" t="s">
        <v>1177</v>
      </c>
      <c r="C70" s="18" t="s">
        <v>907</v>
      </c>
      <c r="D70" s="39">
        <f t="shared" si="1"/>
        <v>1.25</v>
      </c>
      <c r="E70" s="28">
        <v>10</v>
      </c>
      <c r="F70" s="248">
        <f t="shared" si="2"/>
        <v>13.69</v>
      </c>
    </row>
    <row r="71" spans="1:6" ht="15">
      <c r="A71" s="437">
        <v>3</v>
      </c>
      <c r="B71" s="13" t="s">
        <v>1177</v>
      </c>
      <c r="C71" s="18" t="s">
        <v>908</v>
      </c>
      <c r="D71" s="39">
        <f t="shared" si="1"/>
        <v>1.25</v>
      </c>
      <c r="E71" s="28">
        <v>10</v>
      </c>
      <c r="F71" s="248">
        <f t="shared" si="2"/>
        <v>13.69</v>
      </c>
    </row>
    <row r="72" spans="1:6" ht="15">
      <c r="A72" s="437">
        <v>4</v>
      </c>
      <c r="B72" s="13" t="s">
        <v>1177</v>
      </c>
      <c r="C72" s="18" t="s">
        <v>909</v>
      </c>
      <c r="D72" s="39">
        <f t="shared" si="1"/>
        <v>0.63</v>
      </c>
      <c r="E72" s="28">
        <v>5</v>
      </c>
      <c r="F72" s="248">
        <f t="shared" si="2"/>
        <v>6.9</v>
      </c>
    </row>
    <row r="73" spans="1:6" ht="15">
      <c r="A73" s="437">
        <v>5</v>
      </c>
      <c r="B73" s="13" t="s">
        <v>1177</v>
      </c>
      <c r="C73" s="18" t="s">
        <v>910</v>
      </c>
      <c r="D73" s="39">
        <f t="shared" si="1"/>
        <v>0.63</v>
      </c>
      <c r="E73" s="28">
        <v>5</v>
      </c>
      <c r="F73" s="248">
        <f t="shared" si="2"/>
        <v>6.9</v>
      </c>
    </row>
    <row r="74" spans="1:6" ht="15">
      <c r="A74" s="437">
        <v>6</v>
      </c>
      <c r="B74" s="13" t="s">
        <v>1177</v>
      </c>
      <c r="C74" s="18" t="s">
        <v>1151</v>
      </c>
      <c r="D74" s="39">
        <f t="shared" si="1"/>
        <v>1.25</v>
      </c>
      <c r="E74" s="28">
        <v>10</v>
      </c>
      <c r="F74" s="248">
        <f t="shared" si="2"/>
        <v>13.69</v>
      </c>
    </row>
    <row r="75" spans="1:6" ht="15">
      <c r="A75" s="437">
        <v>7</v>
      </c>
      <c r="B75" s="13" t="s">
        <v>1177</v>
      </c>
      <c r="C75" s="18" t="s">
        <v>84</v>
      </c>
      <c r="D75" s="39">
        <f t="shared" si="1"/>
        <v>0.63</v>
      </c>
      <c r="E75" s="28">
        <v>5</v>
      </c>
      <c r="F75" s="248">
        <f t="shared" si="2"/>
        <v>6.9</v>
      </c>
    </row>
    <row r="76" spans="1:6" ht="15">
      <c r="A76" s="437">
        <v>8</v>
      </c>
      <c r="B76" s="13" t="s">
        <v>1177</v>
      </c>
      <c r="C76" s="18" t="s">
        <v>911</v>
      </c>
      <c r="D76" s="39">
        <f t="shared" si="1"/>
        <v>0.63</v>
      </c>
      <c r="E76" s="28">
        <v>5</v>
      </c>
      <c r="F76" s="248">
        <f t="shared" si="2"/>
        <v>6.9</v>
      </c>
    </row>
    <row r="77" spans="1:6" ht="15">
      <c r="A77" s="437">
        <v>9</v>
      </c>
      <c r="B77" s="13" t="s">
        <v>1177</v>
      </c>
      <c r="C77" s="18" t="s">
        <v>912</v>
      </c>
      <c r="D77" s="39">
        <f t="shared" si="1"/>
        <v>0.63</v>
      </c>
      <c r="E77" s="28">
        <v>5</v>
      </c>
      <c r="F77" s="248">
        <f t="shared" si="2"/>
        <v>6.9</v>
      </c>
    </row>
    <row r="78" spans="1:6" ht="15">
      <c r="A78" s="437">
        <v>10</v>
      </c>
      <c r="B78" s="13" t="s">
        <v>1177</v>
      </c>
      <c r="C78" s="18" t="s">
        <v>913</v>
      </c>
      <c r="D78" s="39">
        <f t="shared" si="1"/>
        <v>0.63</v>
      </c>
      <c r="E78" s="28">
        <v>5</v>
      </c>
      <c r="F78" s="248">
        <f t="shared" si="2"/>
        <v>6.9</v>
      </c>
    </row>
    <row r="79" spans="1:6" ht="15">
      <c r="A79" s="437">
        <v>11</v>
      </c>
      <c r="B79" s="13" t="s">
        <v>1177</v>
      </c>
      <c r="C79" s="18" t="s">
        <v>914</v>
      </c>
      <c r="D79" s="39">
        <f t="shared" si="1"/>
        <v>0.38</v>
      </c>
      <c r="E79" s="28">
        <v>3</v>
      </c>
      <c r="F79" s="248">
        <f t="shared" si="2"/>
        <v>4.16</v>
      </c>
    </row>
    <row r="80" spans="1:6" ht="15">
      <c r="A80" s="437">
        <v>12</v>
      </c>
      <c r="B80" s="13" t="s">
        <v>1177</v>
      </c>
      <c r="C80" s="18" t="s">
        <v>915</v>
      </c>
      <c r="D80" s="39">
        <f t="shared" si="1"/>
        <v>0.25</v>
      </c>
      <c r="E80" s="28">
        <v>2</v>
      </c>
      <c r="F80" s="248">
        <f t="shared" si="2"/>
        <v>2.74</v>
      </c>
    </row>
    <row r="81" spans="1:6" ht="15">
      <c r="A81" s="437">
        <v>13</v>
      </c>
      <c r="B81" s="13" t="s">
        <v>1177</v>
      </c>
      <c r="C81" s="18" t="s">
        <v>916</v>
      </c>
      <c r="D81" s="39">
        <f t="shared" si="1"/>
        <v>0.63</v>
      </c>
      <c r="E81" s="28">
        <v>5</v>
      </c>
      <c r="F81" s="248">
        <f t="shared" si="2"/>
        <v>6.9</v>
      </c>
    </row>
    <row r="82" spans="1:6" ht="15.75" thickBot="1">
      <c r="A82" s="449">
        <v>14</v>
      </c>
      <c r="B82" s="123" t="s">
        <v>1177</v>
      </c>
      <c r="C82" s="376" t="s">
        <v>917</v>
      </c>
      <c r="D82" s="274">
        <f t="shared" si="1"/>
        <v>0.63</v>
      </c>
      <c r="E82" s="364">
        <v>5</v>
      </c>
      <c r="F82" s="275">
        <f t="shared" si="2"/>
        <v>6.9</v>
      </c>
    </row>
  </sheetData>
  <sheetProtection/>
  <mergeCells count="8">
    <mergeCell ref="A1:F1"/>
    <mergeCell ref="A3:F3"/>
    <mergeCell ref="A5:F5"/>
    <mergeCell ref="A7:A9"/>
    <mergeCell ref="B7:B9"/>
    <mergeCell ref="C7:C9"/>
    <mergeCell ref="D7:E8"/>
    <mergeCell ref="F7:F9"/>
  </mergeCells>
  <printOptions/>
  <pageMargins left="0.7" right="0.7" top="0.75" bottom="0.75" header="0.3" footer="0.3"/>
  <pageSetup fitToHeight="1" fitToWidth="1" horizontalDpi="600" verticalDpi="600" orientation="portrait" paperSize="9" scale="76" r:id="rId1"/>
</worksheet>
</file>

<file path=xl/worksheets/sheet14.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6">
      <selection activeCell="F44" sqref="F44"/>
    </sheetView>
  </sheetViews>
  <sheetFormatPr defaultColWidth="9.140625" defaultRowHeight="15"/>
  <cols>
    <col min="1" max="1" width="11.140625" style="10" bestFit="1" customWidth="1"/>
    <col min="2" max="2" width="20.28125" style="10" customWidth="1"/>
    <col min="3" max="3" width="35.140625" style="10" customWidth="1"/>
    <col min="4" max="4" width="14.421875" style="29" customWidth="1"/>
    <col min="5" max="5" width="16.00390625" style="29" customWidth="1"/>
    <col min="6" max="6" width="19.57421875" style="10" customWidth="1"/>
    <col min="7" max="16384" width="9.140625" style="10" customWidth="1"/>
  </cols>
  <sheetData>
    <row r="1" spans="1:6" ht="15">
      <c r="A1" s="604" t="s">
        <v>230</v>
      </c>
      <c r="B1" s="604"/>
      <c r="C1" s="604"/>
      <c r="D1" s="604"/>
      <c r="E1" s="604"/>
      <c r="F1" s="604"/>
    </row>
    <row r="2" spans="1:6" ht="15">
      <c r="A2" s="11"/>
      <c r="B2" s="22"/>
      <c r="C2" s="22"/>
      <c r="D2" s="9"/>
      <c r="E2" s="9"/>
      <c r="F2" s="22"/>
    </row>
    <row r="3" spans="1:6" ht="15" customHeight="1">
      <c r="A3" s="605" t="s">
        <v>1503</v>
      </c>
      <c r="B3" s="605"/>
      <c r="C3" s="605"/>
      <c r="D3" s="605"/>
      <c r="E3" s="605"/>
      <c r="F3" s="605"/>
    </row>
    <row r="4" spans="1:6" ht="15">
      <c r="A4" s="11"/>
      <c r="B4" s="22"/>
      <c r="C4" s="22"/>
      <c r="D4" s="9"/>
      <c r="E4" s="9"/>
      <c r="F4" s="22"/>
    </row>
    <row r="5" spans="1:6" ht="15" customHeight="1">
      <c r="A5" s="606" t="s">
        <v>231</v>
      </c>
      <c r="B5" s="606"/>
      <c r="C5" s="606"/>
      <c r="D5" s="606"/>
      <c r="E5" s="606"/>
      <c r="F5" s="606"/>
    </row>
    <row r="6" spans="1:6" ht="15">
      <c r="A6" s="11"/>
      <c r="B6" s="22"/>
      <c r="C6" s="22"/>
      <c r="D6" s="9"/>
      <c r="E6" s="9"/>
      <c r="F6" s="22"/>
    </row>
    <row r="7" spans="1:6" ht="15" customHeight="1">
      <c r="A7" s="606" t="s">
        <v>53</v>
      </c>
      <c r="B7" s="606"/>
      <c r="C7" s="606"/>
      <c r="D7" s="606"/>
      <c r="E7" s="606"/>
      <c r="F7" s="606"/>
    </row>
    <row r="8" spans="1:6" ht="15.75" thickBot="1">
      <c r="A8" s="11"/>
      <c r="B8" s="22"/>
      <c r="C8" s="22"/>
      <c r="D8" s="9"/>
      <c r="E8" s="9"/>
      <c r="F8" s="22"/>
    </row>
    <row r="9" spans="1:6" ht="15" customHeight="1">
      <c r="A9" s="640" t="s">
        <v>232</v>
      </c>
      <c r="B9" s="642" t="s">
        <v>233</v>
      </c>
      <c r="C9" s="642" t="s">
        <v>234</v>
      </c>
      <c r="D9" s="644" t="s">
        <v>235</v>
      </c>
      <c r="E9" s="645"/>
      <c r="F9" s="638" t="s">
        <v>405</v>
      </c>
    </row>
    <row r="10" spans="1:6" ht="15">
      <c r="A10" s="641"/>
      <c r="B10" s="643"/>
      <c r="C10" s="643"/>
      <c r="D10" s="646"/>
      <c r="E10" s="647"/>
      <c r="F10" s="639"/>
    </row>
    <row r="11" spans="1:6" ht="88.5" customHeight="1" thickBot="1">
      <c r="A11" s="641"/>
      <c r="B11" s="643"/>
      <c r="C11" s="643"/>
      <c r="D11" s="224" t="s">
        <v>1221</v>
      </c>
      <c r="E11" s="224" t="s">
        <v>1222</v>
      </c>
      <c r="F11" s="639"/>
    </row>
    <row r="12" spans="1:7" ht="15.75" thickBot="1">
      <c r="A12" s="290" t="s">
        <v>123</v>
      </c>
      <c r="B12" s="226"/>
      <c r="C12" s="285" t="s">
        <v>54</v>
      </c>
      <c r="D12" s="308">
        <f>SUM(D13:D15)</f>
        <v>9.75</v>
      </c>
      <c r="E12" s="308">
        <f>SUM(E13:E15)</f>
        <v>78</v>
      </c>
      <c r="F12" s="309">
        <f>SUM(F13:F15)</f>
        <v>106.78</v>
      </c>
      <c r="G12" s="2"/>
    </row>
    <row r="13" spans="1:7" ht="15">
      <c r="A13" s="293">
        <v>1</v>
      </c>
      <c r="B13" s="25" t="s">
        <v>1177</v>
      </c>
      <c r="C13" s="361" t="s">
        <v>60</v>
      </c>
      <c r="D13" s="208">
        <f>ROUND(+E13/8,2)</f>
        <v>2.5</v>
      </c>
      <c r="E13" s="208">
        <v>20</v>
      </c>
      <c r="F13" s="254">
        <f>+ROUND((230/21)*D13,2)</f>
        <v>27.38</v>
      </c>
      <c r="G13" s="2"/>
    </row>
    <row r="14" spans="1:6" ht="15">
      <c r="A14" s="96">
        <v>2</v>
      </c>
      <c r="B14" s="13" t="s">
        <v>1177</v>
      </c>
      <c r="C14" s="5" t="s">
        <v>119</v>
      </c>
      <c r="D14" s="39">
        <f>ROUND(+E14/8,2)</f>
        <v>3.5</v>
      </c>
      <c r="E14" s="39">
        <v>28</v>
      </c>
      <c r="F14" s="248">
        <f>+ROUND((230/21)*D14,2)</f>
        <v>38.33</v>
      </c>
    </row>
    <row r="15" spans="1:6" ht="15">
      <c r="A15" s="96">
        <v>3</v>
      </c>
      <c r="B15" s="13" t="s">
        <v>1177</v>
      </c>
      <c r="C15" s="5" t="s">
        <v>1104</v>
      </c>
      <c r="D15" s="39">
        <f>ROUND(+E15/8,2)</f>
        <v>3.75</v>
      </c>
      <c r="E15" s="39">
        <v>30</v>
      </c>
      <c r="F15" s="248">
        <f>+ROUND((230/21)*D15,2)</f>
        <v>41.07</v>
      </c>
    </row>
    <row r="16" spans="1:6" ht="15.75" thickBot="1">
      <c r="A16" s="310"/>
      <c r="B16" s="121"/>
      <c r="C16" s="340"/>
      <c r="D16" s="473"/>
      <c r="E16" s="207"/>
      <c r="F16" s="312"/>
    </row>
    <row r="17" spans="1:7" ht="15.75" thickBot="1">
      <c r="A17" s="290" t="s">
        <v>126</v>
      </c>
      <c r="B17" s="314"/>
      <c r="C17" s="285" t="s">
        <v>54</v>
      </c>
      <c r="D17" s="368">
        <f>SUM(D18:D22)</f>
        <v>15</v>
      </c>
      <c r="E17" s="368">
        <f>SUM(E18:E22)</f>
        <v>120</v>
      </c>
      <c r="F17" s="309">
        <f>SUM(F18:F22)</f>
        <v>164.29</v>
      </c>
      <c r="G17" s="2"/>
    </row>
    <row r="18" spans="1:7" ht="15">
      <c r="A18" s="293">
        <v>1</v>
      </c>
      <c r="B18" s="25" t="s">
        <v>1177</v>
      </c>
      <c r="C18" s="361" t="s">
        <v>122</v>
      </c>
      <c r="D18" s="208">
        <f>ROUND(+E18/8,2)</f>
        <v>4.25</v>
      </c>
      <c r="E18" s="474">
        <v>34</v>
      </c>
      <c r="F18" s="254">
        <f>+ROUND((230/21)*D18,2)</f>
        <v>46.55</v>
      </c>
      <c r="G18" s="2"/>
    </row>
    <row r="19" spans="1:6" ht="15">
      <c r="A19" s="96">
        <v>2</v>
      </c>
      <c r="B19" s="13" t="s">
        <v>1177</v>
      </c>
      <c r="C19" s="5" t="s">
        <v>1102</v>
      </c>
      <c r="D19" s="39">
        <f>ROUND(+E19/8,2)</f>
        <v>3.75</v>
      </c>
      <c r="E19" s="137">
        <v>30</v>
      </c>
      <c r="F19" s="248">
        <f>+ROUND((230/21)*D19,2)</f>
        <v>41.07</v>
      </c>
    </row>
    <row r="20" spans="1:6" ht="15">
      <c r="A20" s="96">
        <v>3</v>
      </c>
      <c r="B20" s="13" t="s">
        <v>1177</v>
      </c>
      <c r="C20" s="5" t="s">
        <v>61</v>
      </c>
      <c r="D20" s="39">
        <f>ROUND(+E20/8,2)</f>
        <v>2.5</v>
      </c>
      <c r="E20" s="137">
        <v>20</v>
      </c>
      <c r="F20" s="248">
        <f>+ROUND((230/21)*D20,2)</f>
        <v>27.38</v>
      </c>
    </row>
    <row r="21" spans="1:6" ht="15">
      <c r="A21" s="96">
        <v>4</v>
      </c>
      <c r="B21" s="13" t="s">
        <v>1177</v>
      </c>
      <c r="C21" s="5" t="s">
        <v>62</v>
      </c>
      <c r="D21" s="39">
        <f>ROUND(+E21/8,2)</f>
        <v>1.25</v>
      </c>
      <c r="E21" s="137">
        <v>10</v>
      </c>
      <c r="F21" s="248">
        <f>+ROUND((230/21)*D21,2)</f>
        <v>13.69</v>
      </c>
    </row>
    <row r="22" spans="1:6" ht="15">
      <c r="A22" s="96">
        <v>5</v>
      </c>
      <c r="B22" s="13" t="s">
        <v>1177</v>
      </c>
      <c r="C22" s="5" t="s">
        <v>63</v>
      </c>
      <c r="D22" s="39">
        <f>ROUND(+E22/8,2)</f>
        <v>3.25</v>
      </c>
      <c r="E22" s="137">
        <v>26</v>
      </c>
      <c r="F22" s="248">
        <f>+ROUND((230/21)*D22,2)</f>
        <v>35.6</v>
      </c>
    </row>
    <row r="23" spans="1:6" ht="15.75" thickBot="1">
      <c r="A23" s="287"/>
      <c r="B23" s="121"/>
      <c r="C23" s="340"/>
      <c r="D23" s="473"/>
      <c r="E23" s="475"/>
      <c r="F23" s="319"/>
    </row>
    <row r="24" spans="1:7" ht="15.75" thickBot="1">
      <c r="A24" s="290" t="s">
        <v>109</v>
      </c>
      <c r="B24" s="219"/>
      <c r="C24" s="285" t="s">
        <v>54</v>
      </c>
      <c r="D24" s="368">
        <f>SUM(D25:D28)</f>
        <v>12.75</v>
      </c>
      <c r="E24" s="396">
        <f>SUM(E25:E28)</f>
        <v>102</v>
      </c>
      <c r="F24" s="309">
        <f>SUM(F25:F29)</f>
        <v>139.64</v>
      </c>
      <c r="G24" s="2"/>
    </row>
    <row r="25" spans="1:7" ht="30">
      <c r="A25" s="293">
        <v>1</v>
      </c>
      <c r="B25" s="25" t="s">
        <v>1177</v>
      </c>
      <c r="C25" s="361" t="s">
        <v>1472</v>
      </c>
      <c r="D25" s="208">
        <f>ROUND(+E25/8,2)</f>
        <v>9</v>
      </c>
      <c r="E25" s="395">
        <v>72</v>
      </c>
      <c r="F25" s="254">
        <f>+ROUND((230/21)*D25,2)</f>
        <v>98.57</v>
      </c>
      <c r="G25" s="2"/>
    </row>
    <row r="26" spans="1:6" ht="15">
      <c r="A26" s="96">
        <v>2</v>
      </c>
      <c r="B26" s="13" t="s">
        <v>1177</v>
      </c>
      <c r="C26" s="5" t="s">
        <v>1473</v>
      </c>
      <c r="D26" s="39">
        <f>ROUND(+E26/8,2)</f>
        <v>1.25</v>
      </c>
      <c r="E26" s="70">
        <v>10</v>
      </c>
      <c r="F26" s="248">
        <f>+ROUND((230/21)*D26,2)</f>
        <v>13.69</v>
      </c>
    </row>
    <row r="27" spans="1:6" ht="15">
      <c r="A27" s="96">
        <v>3</v>
      </c>
      <c r="B27" s="13" t="s">
        <v>1177</v>
      </c>
      <c r="C27" s="5" t="s">
        <v>1474</v>
      </c>
      <c r="D27" s="39">
        <f>ROUND(+E27/8,2)</f>
        <v>1.25</v>
      </c>
      <c r="E27" s="70">
        <v>10</v>
      </c>
      <c r="F27" s="248">
        <f>+ROUND((230/21)*D27,2)</f>
        <v>13.69</v>
      </c>
    </row>
    <row r="28" spans="1:6" ht="15">
      <c r="A28" s="96">
        <v>4</v>
      </c>
      <c r="B28" s="13" t="s">
        <v>1177</v>
      </c>
      <c r="C28" s="5" t="s">
        <v>1457</v>
      </c>
      <c r="D28" s="39">
        <f>ROUND(+E28/8,2)</f>
        <v>1.25</v>
      </c>
      <c r="E28" s="70">
        <v>10</v>
      </c>
      <c r="F28" s="248">
        <f>+ROUND((230/21)*D28,2)</f>
        <v>13.69</v>
      </c>
    </row>
    <row r="29" spans="1:6" ht="15.75" thickBot="1">
      <c r="A29" s="287"/>
      <c r="B29" s="121"/>
      <c r="C29" s="256"/>
      <c r="D29" s="473"/>
      <c r="E29" s="473"/>
      <c r="F29" s="319"/>
    </row>
    <row r="30" spans="1:7" ht="15.75" thickBot="1">
      <c r="A30" s="317" t="s">
        <v>118</v>
      </c>
      <c r="B30" s="219"/>
      <c r="C30" s="285" t="s">
        <v>54</v>
      </c>
      <c r="D30" s="396">
        <f>SUM(D31:D37)</f>
        <v>45.25</v>
      </c>
      <c r="E30" s="368">
        <f>SUM(E31:E37)</f>
        <v>362</v>
      </c>
      <c r="F30" s="309">
        <f>SUM(F31:F37)</f>
        <v>495.59</v>
      </c>
      <c r="G30" s="2"/>
    </row>
    <row r="31" spans="1:7" ht="15">
      <c r="A31" s="293">
        <v>1</v>
      </c>
      <c r="B31" s="25" t="s">
        <v>1177</v>
      </c>
      <c r="C31" s="361" t="s">
        <v>1475</v>
      </c>
      <c r="D31" s="208">
        <f aca="true" t="shared" si="0" ref="D31:D37">ROUND(+E31/8,2)</f>
        <v>1.25</v>
      </c>
      <c r="E31" s="476">
        <v>10</v>
      </c>
      <c r="F31" s="254">
        <f aca="true" t="shared" si="1" ref="F31:F37">+ROUND((230/21)*D31,2)</f>
        <v>13.69</v>
      </c>
      <c r="G31" s="2"/>
    </row>
    <row r="32" spans="1:6" ht="15">
      <c r="A32" s="96">
        <v>2</v>
      </c>
      <c r="B32" s="13" t="s">
        <v>1177</v>
      </c>
      <c r="C32" s="5" t="s">
        <v>1476</v>
      </c>
      <c r="D32" s="39">
        <f t="shared" si="0"/>
        <v>1.25</v>
      </c>
      <c r="E32" s="70">
        <v>10</v>
      </c>
      <c r="F32" s="248">
        <f t="shared" si="1"/>
        <v>13.69</v>
      </c>
    </row>
    <row r="33" spans="1:6" ht="15">
      <c r="A33" s="96">
        <v>3</v>
      </c>
      <c r="B33" s="13" t="s">
        <v>1177</v>
      </c>
      <c r="C33" s="5" t="s">
        <v>1477</v>
      </c>
      <c r="D33" s="39">
        <f t="shared" si="0"/>
        <v>2.5</v>
      </c>
      <c r="E33" s="70">
        <v>20</v>
      </c>
      <c r="F33" s="248">
        <f>+ROUND((230/21)*D33,2)</f>
        <v>27.38</v>
      </c>
    </row>
    <row r="34" spans="1:6" ht="30">
      <c r="A34" s="96">
        <v>4</v>
      </c>
      <c r="B34" s="13" t="s">
        <v>1177</v>
      </c>
      <c r="C34" s="5" t="s">
        <v>1478</v>
      </c>
      <c r="D34" s="39">
        <f t="shared" si="0"/>
        <v>4</v>
      </c>
      <c r="E34" s="70">
        <v>32</v>
      </c>
      <c r="F34" s="248">
        <f t="shared" si="1"/>
        <v>43.81</v>
      </c>
    </row>
    <row r="35" spans="1:6" ht="15">
      <c r="A35" s="96">
        <v>5</v>
      </c>
      <c r="B35" s="13" t="s">
        <v>1177</v>
      </c>
      <c r="C35" s="5" t="s">
        <v>1479</v>
      </c>
      <c r="D35" s="39">
        <f t="shared" si="0"/>
        <v>2.5</v>
      </c>
      <c r="E35" s="70">
        <v>20</v>
      </c>
      <c r="F35" s="248">
        <f t="shared" si="1"/>
        <v>27.38</v>
      </c>
    </row>
    <row r="36" spans="1:6" ht="15">
      <c r="A36" s="96">
        <v>6</v>
      </c>
      <c r="B36" s="13" t="s">
        <v>1177</v>
      </c>
      <c r="C36" s="5" t="s">
        <v>1453</v>
      </c>
      <c r="D36" s="39">
        <f t="shared" si="0"/>
        <v>1.25</v>
      </c>
      <c r="E36" s="70">
        <v>10</v>
      </c>
      <c r="F36" s="248">
        <f t="shared" si="1"/>
        <v>13.69</v>
      </c>
    </row>
    <row r="37" spans="1:6" ht="15.75" thickBot="1">
      <c r="A37" s="97">
        <v>7</v>
      </c>
      <c r="B37" s="123" t="s">
        <v>1177</v>
      </c>
      <c r="C37" s="353" t="s">
        <v>1480</v>
      </c>
      <c r="D37" s="274">
        <f t="shared" si="0"/>
        <v>32.5</v>
      </c>
      <c r="E37" s="205">
        <v>260</v>
      </c>
      <c r="F37" s="275">
        <f t="shared" si="1"/>
        <v>355.95</v>
      </c>
    </row>
    <row r="38" spans="1:6" ht="15.75" thickBot="1">
      <c r="A38" s="412"/>
      <c r="B38" s="413" t="s">
        <v>407</v>
      </c>
      <c r="C38" s="351"/>
      <c r="D38" s="351">
        <f>+D12+D17+D24+D30</f>
        <v>82.75</v>
      </c>
      <c r="E38" s="351">
        <f>+E12+E17+E24+E30</f>
        <v>662</v>
      </c>
      <c r="F38" s="352">
        <f>+F12+F17+F24+F30</f>
        <v>906.3</v>
      </c>
    </row>
    <row r="40" spans="4:6" ht="15">
      <c r="D40" s="37"/>
      <c r="E40" s="37"/>
      <c r="F40" s="37"/>
    </row>
  </sheetData>
  <sheetProtection/>
  <mergeCells count="9">
    <mergeCell ref="F9:F11"/>
    <mergeCell ref="A9:A11"/>
    <mergeCell ref="B9:B11"/>
    <mergeCell ref="C9:C11"/>
    <mergeCell ref="D9:E10"/>
    <mergeCell ref="A1:F1"/>
    <mergeCell ref="A3:F3"/>
    <mergeCell ref="A5:F5"/>
    <mergeCell ref="A7:F7"/>
  </mergeCells>
  <printOptions/>
  <pageMargins left="0.7" right="0.7" top="0.75" bottom="0.75" header="0.3" footer="0.3"/>
  <pageSetup fitToHeight="1" fitToWidth="1"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dimension ref="A1:H80"/>
  <sheetViews>
    <sheetView zoomScalePageLayoutView="0" workbookViewId="0" topLeftCell="A19">
      <selection activeCell="H18" sqref="H18"/>
    </sheetView>
  </sheetViews>
  <sheetFormatPr defaultColWidth="9.140625" defaultRowHeight="15"/>
  <cols>
    <col min="1" max="1" width="13.140625" style="10" customWidth="1"/>
    <col min="2" max="2" width="16.8515625" style="10" customWidth="1"/>
    <col min="3" max="3" width="33.28125" style="10" customWidth="1"/>
    <col min="4" max="5" width="12.8515625" style="10" customWidth="1"/>
    <col min="6" max="6" width="22.57421875" style="10" customWidth="1"/>
    <col min="7" max="16384" width="9.140625" style="10" customWidth="1"/>
  </cols>
  <sheetData>
    <row r="1" spans="1:6" ht="15">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06" t="s">
        <v>1180</v>
      </c>
      <c r="B7" s="606"/>
      <c r="C7" s="606"/>
      <c r="D7" s="606"/>
      <c r="E7" s="606"/>
      <c r="F7" s="606"/>
    </row>
    <row r="8" ht="15.75" thickBot="1"/>
    <row r="9" spans="1:6" ht="15" customHeight="1">
      <c r="A9" s="640" t="s">
        <v>232</v>
      </c>
      <c r="B9" s="642" t="s">
        <v>233</v>
      </c>
      <c r="C9" s="642" t="s">
        <v>234</v>
      </c>
      <c r="D9" s="644" t="s">
        <v>235</v>
      </c>
      <c r="E9" s="645"/>
      <c r="F9" s="638" t="s">
        <v>405</v>
      </c>
    </row>
    <row r="10" spans="1:6" ht="15">
      <c r="A10" s="641"/>
      <c r="B10" s="643"/>
      <c r="C10" s="643"/>
      <c r="D10" s="646"/>
      <c r="E10" s="647"/>
      <c r="F10" s="639"/>
    </row>
    <row r="11" spans="1:6" ht="66.75" customHeight="1" thickBot="1">
      <c r="A11" s="641"/>
      <c r="B11" s="643"/>
      <c r="C11" s="643"/>
      <c r="D11" s="224" t="s">
        <v>1221</v>
      </c>
      <c r="E11" s="224" t="s">
        <v>1222</v>
      </c>
      <c r="F11" s="639"/>
    </row>
    <row r="12" spans="1:6" ht="15.75" thickBot="1">
      <c r="A12" s="278" t="s">
        <v>1223</v>
      </c>
      <c r="B12" s="226"/>
      <c r="C12" s="285" t="s">
        <v>54</v>
      </c>
      <c r="D12" s="396">
        <f>SUM(D13:D17)</f>
        <v>12.129999999999999</v>
      </c>
      <c r="E12" s="479">
        <f>SUM(E13:E17)</f>
        <v>97</v>
      </c>
      <c r="F12" s="366">
        <f>SUM(F13:F17)</f>
        <v>132.85</v>
      </c>
    </row>
    <row r="13" spans="1:6" ht="30">
      <c r="A13" s="246">
        <v>1</v>
      </c>
      <c r="B13" s="25" t="s">
        <v>1177</v>
      </c>
      <c r="C13" s="25" t="s">
        <v>87</v>
      </c>
      <c r="D13" s="208">
        <f>ROUND(+E13/8,2)</f>
        <v>0.13</v>
      </c>
      <c r="E13" s="478">
        <v>1</v>
      </c>
      <c r="F13" s="254">
        <f>+ROUND((230/21)*D13,2)</f>
        <v>1.42</v>
      </c>
    </row>
    <row r="14" spans="1:6" ht="15">
      <c r="A14" s="92">
        <v>2</v>
      </c>
      <c r="B14" s="13" t="s">
        <v>1177</v>
      </c>
      <c r="C14" s="13" t="s">
        <v>86</v>
      </c>
      <c r="D14" s="39">
        <f>ROUND(+E14/8,2)</f>
        <v>3</v>
      </c>
      <c r="E14" s="33">
        <v>24</v>
      </c>
      <c r="F14" s="248">
        <f>+ROUND((230/21)*D14,2)</f>
        <v>32.86</v>
      </c>
    </row>
    <row r="15" spans="1:6" ht="15">
      <c r="A15" s="92">
        <v>3</v>
      </c>
      <c r="B15" s="13" t="s">
        <v>1177</v>
      </c>
      <c r="C15" s="13" t="s">
        <v>88</v>
      </c>
      <c r="D15" s="39">
        <f>ROUND(+E15/8,2)</f>
        <v>1</v>
      </c>
      <c r="E15" s="33">
        <v>8</v>
      </c>
      <c r="F15" s="248">
        <f>+ROUND((230/21)*D15,2)</f>
        <v>10.95</v>
      </c>
    </row>
    <row r="16" spans="1:6" ht="30">
      <c r="A16" s="92">
        <v>4</v>
      </c>
      <c r="B16" s="13" t="s">
        <v>1177</v>
      </c>
      <c r="C16" s="13" t="s">
        <v>89</v>
      </c>
      <c r="D16" s="39">
        <f>ROUND(+E16/8,2)</f>
        <v>3</v>
      </c>
      <c r="E16" s="33">
        <v>24</v>
      </c>
      <c r="F16" s="248">
        <f>+ROUND((230/21)*D16,2)</f>
        <v>32.86</v>
      </c>
    </row>
    <row r="17" spans="1:6" ht="15">
      <c r="A17" s="92">
        <v>5</v>
      </c>
      <c r="B17" s="13" t="s">
        <v>1177</v>
      </c>
      <c r="C17" s="13" t="s">
        <v>90</v>
      </c>
      <c r="D17" s="39">
        <f>ROUND(+E17/8,2)</f>
        <v>5</v>
      </c>
      <c r="E17" s="33">
        <v>40</v>
      </c>
      <c r="F17" s="248">
        <f>+ROUND((230/21)*D17,2)</f>
        <v>54.76</v>
      </c>
    </row>
    <row r="18" spans="1:6" ht="15.75" thickBot="1">
      <c r="A18" s="477"/>
      <c r="B18" s="256"/>
      <c r="C18" s="340"/>
      <c r="D18" s="370"/>
      <c r="E18" s="370"/>
      <c r="F18" s="258"/>
    </row>
    <row r="19" spans="1:6" ht="15.75" thickBot="1">
      <c r="A19" s="278" t="s">
        <v>1247</v>
      </c>
      <c r="B19" s="219"/>
      <c r="C19" s="285" t="s">
        <v>54</v>
      </c>
      <c r="D19" s="396">
        <f>SUM(D20:D38)</f>
        <v>11.75</v>
      </c>
      <c r="E19" s="480">
        <f>SUM(E20:E38)</f>
        <v>94</v>
      </c>
      <c r="F19" s="366">
        <f>SUM(F20:F38)</f>
        <v>128.71</v>
      </c>
    </row>
    <row r="20" spans="1:6" ht="15">
      <c r="A20" s="313">
        <v>1</v>
      </c>
      <c r="B20" s="25" t="s">
        <v>1177</v>
      </c>
      <c r="C20" s="25" t="s">
        <v>90</v>
      </c>
      <c r="D20" s="208">
        <f aca="true" t="shared" si="0" ref="D20:D38">ROUND(+E20/8,2)</f>
        <v>1</v>
      </c>
      <c r="E20" s="478">
        <v>8</v>
      </c>
      <c r="F20" s="254">
        <f aca="true" t="shared" si="1" ref="F20:F38">+ROUND((230/21)*D20,2)</f>
        <v>10.95</v>
      </c>
    </row>
    <row r="21" spans="1:6" ht="15">
      <c r="A21" s="101">
        <v>2</v>
      </c>
      <c r="B21" s="13" t="s">
        <v>1177</v>
      </c>
      <c r="C21" s="13" t="s">
        <v>91</v>
      </c>
      <c r="D21" s="39">
        <f t="shared" si="0"/>
        <v>1</v>
      </c>
      <c r="E21" s="33">
        <v>8</v>
      </c>
      <c r="F21" s="248">
        <f t="shared" si="1"/>
        <v>10.95</v>
      </c>
    </row>
    <row r="22" spans="1:6" ht="45">
      <c r="A22" s="101">
        <v>3</v>
      </c>
      <c r="B22" s="13" t="s">
        <v>1177</v>
      </c>
      <c r="C22" s="13" t="s">
        <v>92</v>
      </c>
      <c r="D22" s="39">
        <f t="shared" si="0"/>
        <v>0.5</v>
      </c>
      <c r="E22" s="33">
        <v>4</v>
      </c>
      <c r="F22" s="248">
        <f t="shared" si="1"/>
        <v>5.48</v>
      </c>
    </row>
    <row r="23" spans="1:6" ht="15">
      <c r="A23" s="101">
        <v>4</v>
      </c>
      <c r="B23" s="13" t="s">
        <v>1177</v>
      </c>
      <c r="C23" s="13" t="s">
        <v>93</v>
      </c>
      <c r="D23" s="39">
        <f t="shared" si="0"/>
        <v>2</v>
      </c>
      <c r="E23" s="33">
        <v>16</v>
      </c>
      <c r="F23" s="248">
        <f t="shared" si="1"/>
        <v>21.9</v>
      </c>
    </row>
    <row r="24" spans="1:6" ht="15">
      <c r="A24" s="101">
        <v>5</v>
      </c>
      <c r="B24" s="13" t="s">
        <v>1177</v>
      </c>
      <c r="C24" s="13" t="s">
        <v>94</v>
      </c>
      <c r="D24" s="39">
        <f t="shared" si="0"/>
        <v>0.25</v>
      </c>
      <c r="E24" s="33">
        <v>2</v>
      </c>
      <c r="F24" s="248">
        <f t="shared" si="1"/>
        <v>2.74</v>
      </c>
    </row>
    <row r="25" spans="1:6" ht="15">
      <c r="A25" s="101">
        <v>6</v>
      </c>
      <c r="B25" s="13" t="s">
        <v>1177</v>
      </c>
      <c r="C25" s="13" t="s">
        <v>95</v>
      </c>
      <c r="D25" s="39">
        <f t="shared" si="0"/>
        <v>0.25</v>
      </c>
      <c r="E25" s="33">
        <v>2</v>
      </c>
      <c r="F25" s="248">
        <f t="shared" si="1"/>
        <v>2.74</v>
      </c>
    </row>
    <row r="26" spans="1:6" ht="15">
      <c r="A26" s="101">
        <v>7</v>
      </c>
      <c r="B26" s="13" t="s">
        <v>1177</v>
      </c>
      <c r="C26" s="13" t="s">
        <v>96</v>
      </c>
      <c r="D26" s="39">
        <f t="shared" si="0"/>
        <v>1</v>
      </c>
      <c r="E26" s="33">
        <v>8</v>
      </c>
      <c r="F26" s="248">
        <f t="shared" si="1"/>
        <v>10.95</v>
      </c>
    </row>
    <row r="27" spans="1:6" ht="15">
      <c r="A27" s="101">
        <v>8</v>
      </c>
      <c r="B27" s="13" t="s">
        <v>1177</v>
      </c>
      <c r="C27" s="13" t="s">
        <v>97</v>
      </c>
      <c r="D27" s="39">
        <f t="shared" si="0"/>
        <v>1</v>
      </c>
      <c r="E27" s="33">
        <v>8</v>
      </c>
      <c r="F27" s="248">
        <f t="shared" si="1"/>
        <v>10.95</v>
      </c>
    </row>
    <row r="28" spans="1:6" ht="45">
      <c r="A28" s="101">
        <v>9</v>
      </c>
      <c r="B28" s="13" t="s">
        <v>1177</v>
      </c>
      <c r="C28" s="13" t="s">
        <v>98</v>
      </c>
      <c r="D28" s="39">
        <f t="shared" si="0"/>
        <v>0.25</v>
      </c>
      <c r="E28" s="33">
        <v>2</v>
      </c>
      <c r="F28" s="248">
        <f t="shared" si="1"/>
        <v>2.74</v>
      </c>
    </row>
    <row r="29" spans="1:6" ht="30">
      <c r="A29" s="101">
        <v>10</v>
      </c>
      <c r="B29" s="13" t="s">
        <v>1177</v>
      </c>
      <c r="C29" s="13" t="s">
        <v>99</v>
      </c>
      <c r="D29" s="39">
        <f t="shared" si="0"/>
        <v>0.25</v>
      </c>
      <c r="E29" s="33">
        <v>2</v>
      </c>
      <c r="F29" s="248">
        <f t="shared" si="1"/>
        <v>2.74</v>
      </c>
    </row>
    <row r="30" spans="1:6" ht="45">
      <c r="A30" s="101">
        <v>11</v>
      </c>
      <c r="B30" s="13" t="s">
        <v>1177</v>
      </c>
      <c r="C30" s="13" t="s">
        <v>100</v>
      </c>
      <c r="D30" s="39">
        <f t="shared" si="0"/>
        <v>0.5</v>
      </c>
      <c r="E30" s="33">
        <v>4</v>
      </c>
      <c r="F30" s="248">
        <f t="shared" si="1"/>
        <v>5.48</v>
      </c>
    </row>
    <row r="31" spans="1:6" ht="30">
      <c r="A31" s="101">
        <v>12</v>
      </c>
      <c r="B31" s="13" t="s">
        <v>1177</v>
      </c>
      <c r="C31" s="13" t="s">
        <v>101</v>
      </c>
      <c r="D31" s="39">
        <f t="shared" si="0"/>
        <v>0.25</v>
      </c>
      <c r="E31" s="33">
        <v>2</v>
      </c>
      <c r="F31" s="248">
        <f t="shared" si="1"/>
        <v>2.74</v>
      </c>
    </row>
    <row r="32" spans="1:6" ht="15">
      <c r="A32" s="101">
        <v>13</v>
      </c>
      <c r="B32" s="13" t="s">
        <v>1177</v>
      </c>
      <c r="C32" s="13" t="s">
        <v>102</v>
      </c>
      <c r="D32" s="39">
        <f t="shared" si="0"/>
        <v>0.5</v>
      </c>
      <c r="E32" s="33">
        <v>4</v>
      </c>
      <c r="F32" s="248">
        <f t="shared" si="1"/>
        <v>5.48</v>
      </c>
    </row>
    <row r="33" spans="1:6" ht="30">
      <c r="A33" s="101">
        <v>14</v>
      </c>
      <c r="B33" s="13" t="s">
        <v>1177</v>
      </c>
      <c r="C33" s="13" t="s">
        <v>103</v>
      </c>
      <c r="D33" s="39">
        <f t="shared" si="0"/>
        <v>0.25</v>
      </c>
      <c r="E33" s="33">
        <v>2</v>
      </c>
      <c r="F33" s="248">
        <f t="shared" si="1"/>
        <v>2.74</v>
      </c>
    </row>
    <row r="34" spans="1:6" ht="15">
      <c r="A34" s="101">
        <v>15</v>
      </c>
      <c r="B34" s="13" t="s">
        <v>1177</v>
      </c>
      <c r="C34" s="13" t="s">
        <v>104</v>
      </c>
      <c r="D34" s="39">
        <f t="shared" si="0"/>
        <v>0.25</v>
      </c>
      <c r="E34" s="33">
        <v>2</v>
      </c>
      <c r="F34" s="248">
        <f t="shared" si="1"/>
        <v>2.74</v>
      </c>
    </row>
    <row r="35" spans="1:6" ht="30">
      <c r="A35" s="101">
        <v>16</v>
      </c>
      <c r="B35" s="13" t="s">
        <v>1177</v>
      </c>
      <c r="C35" s="13" t="s">
        <v>105</v>
      </c>
      <c r="D35" s="39">
        <f t="shared" si="0"/>
        <v>1</v>
      </c>
      <c r="E35" s="33">
        <v>8</v>
      </c>
      <c r="F35" s="248">
        <f t="shared" si="1"/>
        <v>10.95</v>
      </c>
    </row>
    <row r="36" spans="1:6" ht="15">
      <c r="A36" s="101">
        <v>17</v>
      </c>
      <c r="B36" s="13" t="s">
        <v>1177</v>
      </c>
      <c r="C36" s="13" t="s">
        <v>106</v>
      </c>
      <c r="D36" s="39">
        <f t="shared" si="0"/>
        <v>0.5</v>
      </c>
      <c r="E36" s="33">
        <v>4</v>
      </c>
      <c r="F36" s="248">
        <f t="shared" si="1"/>
        <v>5.48</v>
      </c>
    </row>
    <row r="37" spans="1:6" ht="15">
      <c r="A37" s="101">
        <v>18</v>
      </c>
      <c r="B37" s="13" t="s">
        <v>1177</v>
      </c>
      <c r="C37" s="13" t="s">
        <v>107</v>
      </c>
      <c r="D37" s="39">
        <f t="shared" si="0"/>
        <v>0.5</v>
      </c>
      <c r="E37" s="33">
        <v>4</v>
      </c>
      <c r="F37" s="248">
        <f t="shared" si="1"/>
        <v>5.48</v>
      </c>
    </row>
    <row r="38" spans="1:6" ht="30">
      <c r="A38" s="101">
        <v>19</v>
      </c>
      <c r="B38" s="13" t="s">
        <v>1177</v>
      </c>
      <c r="C38" s="13" t="s">
        <v>108</v>
      </c>
      <c r="D38" s="39">
        <f t="shared" si="0"/>
        <v>0.5</v>
      </c>
      <c r="E38" s="33">
        <v>4</v>
      </c>
      <c r="F38" s="248">
        <f t="shared" si="1"/>
        <v>5.48</v>
      </c>
    </row>
    <row r="39" spans="1:6" ht="15.75" thickBot="1">
      <c r="A39" s="477"/>
      <c r="B39" s="256"/>
      <c r="C39" s="256"/>
      <c r="D39" s="370"/>
      <c r="E39" s="370"/>
      <c r="F39" s="258"/>
    </row>
    <row r="40" spans="1:6" ht="15.75" thickBot="1">
      <c r="A40" s="317" t="s">
        <v>109</v>
      </c>
      <c r="B40" s="219"/>
      <c r="C40" s="285" t="s">
        <v>54</v>
      </c>
      <c r="D40" s="396">
        <f>SUM(D41:D48)</f>
        <v>6.5</v>
      </c>
      <c r="E40" s="480">
        <f>SUM(E41:E48)</f>
        <v>52</v>
      </c>
      <c r="F40" s="366">
        <f>SUM(F41:F48)</f>
        <v>71.19000000000001</v>
      </c>
    </row>
    <row r="41" spans="1:6" ht="30">
      <c r="A41" s="313">
        <v>1</v>
      </c>
      <c r="B41" s="25" t="s">
        <v>1177</v>
      </c>
      <c r="C41" s="25" t="s">
        <v>110</v>
      </c>
      <c r="D41" s="208">
        <f aca="true" t="shared" si="2" ref="D41:D48">ROUND(+E41/8,2)</f>
        <v>1</v>
      </c>
      <c r="E41" s="478">
        <v>8</v>
      </c>
      <c r="F41" s="254">
        <f aca="true" t="shared" si="3" ref="F41:F48">+ROUND((230/21)*D41,2)</f>
        <v>10.95</v>
      </c>
    </row>
    <row r="42" spans="1:6" ht="15">
      <c r="A42" s="101">
        <v>2</v>
      </c>
      <c r="B42" s="13" t="s">
        <v>1177</v>
      </c>
      <c r="C42" s="13" t="s">
        <v>111</v>
      </c>
      <c r="D42" s="39">
        <f t="shared" si="2"/>
        <v>1</v>
      </c>
      <c r="E42" s="33">
        <v>8</v>
      </c>
      <c r="F42" s="248">
        <f t="shared" si="3"/>
        <v>10.95</v>
      </c>
    </row>
    <row r="43" spans="1:6" ht="15">
      <c r="A43" s="101">
        <v>3</v>
      </c>
      <c r="B43" s="13" t="s">
        <v>1177</v>
      </c>
      <c r="C43" s="13" t="s">
        <v>112</v>
      </c>
      <c r="D43" s="39">
        <f t="shared" si="2"/>
        <v>1</v>
      </c>
      <c r="E43" s="33">
        <v>8</v>
      </c>
      <c r="F43" s="248">
        <f t="shared" si="3"/>
        <v>10.95</v>
      </c>
    </row>
    <row r="44" spans="1:6" ht="30">
      <c r="A44" s="101">
        <v>4</v>
      </c>
      <c r="B44" s="13" t="s">
        <v>1177</v>
      </c>
      <c r="C44" s="13" t="s">
        <v>113</v>
      </c>
      <c r="D44" s="39">
        <f t="shared" si="2"/>
        <v>1</v>
      </c>
      <c r="E44" s="33">
        <v>8</v>
      </c>
      <c r="F44" s="248">
        <f t="shared" si="3"/>
        <v>10.95</v>
      </c>
    </row>
    <row r="45" spans="1:6" ht="15">
      <c r="A45" s="101">
        <v>5</v>
      </c>
      <c r="B45" s="13" t="s">
        <v>1177</v>
      </c>
      <c r="C45" s="13" t="s">
        <v>114</v>
      </c>
      <c r="D45" s="39">
        <f t="shared" si="2"/>
        <v>1</v>
      </c>
      <c r="E45" s="33">
        <v>8</v>
      </c>
      <c r="F45" s="248">
        <f t="shared" si="3"/>
        <v>10.95</v>
      </c>
    </row>
    <row r="46" spans="1:6" ht="30">
      <c r="A46" s="101">
        <v>6</v>
      </c>
      <c r="B46" s="13" t="s">
        <v>1177</v>
      </c>
      <c r="C46" s="13" t="s">
        <v>115</v>
      </c>
      <c r="D46" s="39">
        <f t="shared" si="2"/>
        <v>0.5</v>
      </c>
      <c r="E46" s="33">
        <v>4</v>
      </c>
      <c r="F46" s="248">
        <f t="shared" si="3"/>
        <v>5.48</v>
      </c>
    </row>
    <row r="47" spans="1:6" ht="45">
      <c r="A47" s="101">
        <v>7</v>
      </c>
      <c r="B47" s="13" t="s">
        <v>1177</v>
      </c>
      <c r="C47" s="13" t="s">
        <v>116</v>
      </c>
      <c r="D47" s="39">
        <f t="shared" si="2"/>
        <v>0.5</v>
      </c>
      <c r="E47" s="33">
        <v>4</v>
      </c>
      <c r="F47" s="248">
        <f t="shared" si="3"/>
        <v>5.48</v>
      </c>
    </row>
    <row r="48" spans="1:6" ht="30">
      <c r="A48" s="101">
        <v>8</v>
      </c>
      <c r="B48" s="13" t="s">
        <v>1177</v>
      </c>
      <c r="C48" s="13" t="s">
        <v>117</v>
      </c>
      <c r="D48" s="39">
        <f t="shared" si="2"/>
        <v>0.5</v>
      </c>
      <c r="E48" s="33">
        <v>4</v>
      </c>
      <c r="F48" s="248">
        <f t="shared" si="3"/>
        <v>5.48</v>
      </c>
    </row>
    <row r="49" spans="1:6" ht="15.75" thickBot="1">
      <c r="A49" s="477"/>
      <c r="B49" s="256"/>
      <c r="C49" s="340"/>
      <c r="D49" s="370"/>
      <c r="E49" s="370"/>
      <c r="F49" s="258"/>
    </row>
    <row r="50" spans="1:6" ht="15.75" thickBot="1">
      <c r="A50" s="317" t="s">
        <v>118</v>
      </c>
      <c r="B50" s="219"/>
      <c r="C50" s="285" t="s">
        <v>54</v>
      </c>
      <c r="D50" s="396">
        <f>SUM(D51:D58)</f>
        <v>9</v>
      </c>
      <c r="E50" s="480">
        <f>SUM(E51:E58)</f>
        <v>72</v>
      </c>
      <c r="F50" s="366">
        <f>SUM(F51:F58)</f>
        <v>98.56000000000002</v>
      </c>
    </row>
    <row r="51" spans="1:6" ht="15">
      <c r="A51" s="313"/>
      <c r="B51" s="25" t="s">
        <v>1177</v>
      </c>
      <c r="C51" s="25" t="s">
        <v>1510</v>
      </c>
      <c r="D51" s="442"/>
      <c r="E51" s="442"/>
      <c r="F51" s="254"/>
    </row>
    <row r="52" spans="1:6" ht="15">
      <c r="A52" s="101">
        <v>1</v>
      </c>
      <c r="B52" s="13" t="s">
        <v>1177</v>
      </c>
      <c r="C52" s="13" t="s">
        <v>119</v>
      </c>
      <c r="D52" s="39">
        <f aca="true" t="shared" si="4" ref="D52:D58">ROUND(+E52/8,2)</f>
        <v>3</v>
      </c>
      <c r="E52" s="33">
        <v>24</v>
      </c>
      <c r="F52" s="248">
        <f aca="true" t="shared" si="5" ref="F52:F58">+ROUND((230/21)*D52,2)</f>
        <v>32.86</v>
      </c>
    </row>
    <row r="53" spans="1:6" ht="15">
      <c r="A53" s="101">
        <v>2</v>
      </c>
      <c r="B53" s="13" t="s">
        <v>1177</v>
      </c>
      <c r="C53" s="13" t="s">
        <v>1102</v>
      </c>
      <c r="D53" s="39">
        <f t="shared" si="4"/>
        <v>1</v>
      </c>
      <c r="E53" s="33">
        <v>8</v>
      </c>
      <c r="F53" s="248">
        <f t="shared" si="5"/>
        <v>10.95</v>
      </c>
    </row>
    <row r="54" spans="1:6" ht="15">
      <c r="A54" s="101">
        <v>3</v>
      </c>
      <c r="B54" s="13" t="s">
        <v>1177</v>
      </c>
      <c r="C54" s="13" t="s">
        <v>120</v>
      </c>
      <c r="D54" s="39">
        <f t="shared" si="4"/>
        <v>1</v>
      </c>
      <c r="E54" s="33">
        <v>8</v>
      </c>
      <c r="F54" s="248">
        <f t="shared" si="5"/>
        <v>10.95</v>
      </c>
    </row>
    <row r="55" spans="1:6" ht="15">
      <c r="A55" s="101">
        <v>4</v>
      </c>
      <c r="B55" s="13" t="s">
        <v>1177</v>
      </c>
      <c r="C55" s="13" t="s">
        <v>1104</v>
      </c>
      <c r="D55" s="39">
        <f t="shared" si="4"/>
        <v>1</v>
      </c>
      <c r="E55" s="33">
        <v>8</v>
      </c>
      <c r="F55" s="248">
        <f t="shared" si="5"/>
        <v>10.95</v>
      </c>
    </row>
    <row r="56" spans="1:6" ht="30">
      <c r="A56" s="101">
        <v>5</v>
      </c>
      <c r="B56" s="13" t="s">
        <v>1177</v>
      </c>
      <c r="C56" s="13" t="s">
        <v>121</v>
      </c>
      <c r="D56" s="39">
        <f t="shared" si="4"/>
        <v>1</v>
      </c>
      <c r="E56" s="33">
        <v>8</v>
      </c>
      <c r="F56" s="248">
        <f t="shared" si="5"/>
        <v>10.95</v>
      </c>
    </row>
    <row r="57" spans="1:6" ht="15">
      <c r="A57" s="101">
        <v>6</v>
      </c>
      <c r="B57" s="13" t="s">
        <v>1177</v>
      </c>
      <c r="C57" s="13" t="s">
        <v>122</v>
      </c>
      <c r="D57" s="39">
        <f t="shared" si="4"/>
        <v>1</v>
      </c>
      <c r="E57" s="33">
        <v>8</v>
      </c>
      <c r="F57" s="248">
        <f t="shared" si="5"/>
        <v>10.95</v>
      </c>
    </row>
    <row r="58" spans="1:8" ht="30.75" thickBot="1">
      <c r="A58" s="307">
        <v>7</v>
      </c>
      <c r="B58" s="123" t="s">
        <v>1177</v>
      </c>
      <c r="C58" s="123" t="s">
        <v>1103</v>
      </c>
      <c r="D58" s="274">
        <f t="shared" si="4"/>
        <v>1</v>
      </c>
      <c r="E58" s="204">
        <v>8</v>
      </c>
      <c r="F58" s="275">
        <f t="shared" si="5"/>
        <v>10.95</v>
      </c>
      <c r="H58" s="37"/>
    </row>
    <row r="59" spans="1:6" ht="15.75" thickBot="1">
      <c r="A59" s="412"/>
      <c r="B59" s="413" t="s">
        <v>407</v>
      </c>
      <c r="C59" s="351"/>
      <c r="D59" s="351">
        <f>+D12+D19+D40+D50</f>
        <v>39.379999999999995</v>
      </c>
      <c r="E59" s="351">
        <f>+E12+E19+E40+E50</f>
        <v>315</v>
      </c>
      <c r="F59" s="352">
        <f>+F12+F19+F40+F50</f>
        <v>431.31</v>
      </c>
    </row>
    <row r="60" spans="4:5" ht="15">
      <c r="D60" s="29"/>
      <c r="E60" s="29"/>
    </row>
    <row r="61" spans="4:5" ht="15">
      <c r="D61" s="29"/>
      <c r="E61" s="29"/>
    </row>
    <row r="62" spans="4:5" ht="15">
      <c r="D62" s="29"/>
      <c r="E62" s="29"/>
    </row>
    <row r="63" spans="4:5" ht="15">
      <c r="D63" s="29"/>
      <c r="E63" s="29"/>
    </row>
    <row r="64" spans="4:5" ht="15">
      <c r="D64" s="29"/>
      <c r="E64" s="29"/>
    </row>
    <row r="65" spans="4:5" ht="15">
      <c r="D65" s="29"/>
      <c r="E65" s="29"/>
    </row>
    <row r="66" spans="4:5" ht="15">
      <c r="D66" s="29"/>
      <c r="E66" s="29"/>
    </row>
    <row r="67" spans="4:5" ht="15">
      <c r="D67" s="29"/>
      <c r="E67" s="29"/>
    </row>
    <row r="68" spans="4:5" ht="15">
      <c r="D68" s="29"/>
      <c r="E68" s="29"/>
    </row>
    <row r="69" spans="4:5" ht="15">
      <c r="D69" s="29"/>
      <c r="E69" s="29"/>
    </row>
    <row r="70" spans="4:5" ht="15">
      <c r="D70" s="29"/>
      <c r="E70" s="29"/>
    </row>
    <row r="71" spans="4:5" ht="15">
      <c r="D71" s="29"/>
      <c r="E71" s="29"/>
    </row>
    <row r="72" spans="4:5" ht="15">
      <c r="D72" s="29"/>
      <c r="E72" s="29"/>
    </row>
    <row r="73" spans="4:5" ht="15">
      <c r="D73" s="29"/>
      <c r="E73" s="29"/>
    </row>
    <row r="74" spans="4:5" ht="15">
      <c r="D74" s="29"/>
      <c r="E74" s="29"/>
    </row>
    <row r="75" spans="4:5" ht="15">
      <c r="D75" s="29"/>
      <c r="E75" s="29"/>
    </row>
    <row r="76" spans="4:5" ht="15">
      <c r="D76" s="29"/>
      <c r="E76" s="29"/>
    </row>
    <row r="77" spans="4:5" ht="15">
      <c r="D77" s="29"/>
      <c r="E77" s="29"/>
    </row>
    <row r="78" spans="4:5" ht="15">
      <c r="D78" s="29"/>
      <c r="E78" s="29"/>
    </row>
    <row r="79" spans="4:5" ht="15">
      <c r="D79" s="29"/>
      <c r="E79" s="29"/>
    </row>
    <row r="80" spans="4:5" ht="15">
      <c r="D80" s="29"/>
      <c r="E80" s="29"/>
    </row>
  </sheetData>
  <sheetProtection/>
  <mergeCells count="9">
    <mergeCell ref="A5:F5"/>
    <mergeCell ref="A7:F7"/>
    <mergeCell ref="A1:F1"/>
    <mergeCell ref="B9:B11"/>
    <mergeCell ref="A9:A11"/>
    <mergeCell ref="D9:E10"/>
    <mergeCell ref="C9:C11"/>
    <mergeCell ref="F9:F11"/>
    <mergeCell ref="A3:F3"/>
  </mergeCells>
  <printOptions/>
  <pageMargins left="1.33" right="0.7" top="0.19" bottom="0.15" header="0.18" footer="0.14"/>
  <pageSetup horizontalDpi="600" verticalDpi="600" orientation="portrait" scale="64" r:id="rId1"/>
</worksheet>
</file>

<file path=xl/worksheets/sheet16.xml><?xml version="1.0" encoding="utf-8"?>
<worksheet xmlns="http://schemas.openxmlformats.org/spreadsheetml/2006/main" xmlns:r="http://schemas.openxmlformats.org/officeDocument/2006/relationships">
  <sheetPr>
    <pageSetUpPr fitToPage="1"/>
  </sheetPr>
  <dimension ref="A1:F47"/>
  <sheetViews>
    <sheetView zoomScalePageLayoutView="0" workbookViewId="0" topLeftCell="A28">
      <selection activeCell="A45" sqref="A45:IV45"/>
    </sheetView>
  </sheetViews>
  <sheetFormatPr defaultColWidth="9.140625" defaultRowHeight="15"/>
  <cols>
    <col min="1" max="1" width="12.421875" style="10" customWidth="1"/>
    <col min="2" max="2" width="17.140625" style="10" customWidth="1"/>
    <col min="3" max="3" width="36.57421875" style="10" customWidth="1"/>
    <col min="4" max="4" width="12.57421875" style="29" customWidth="1"/>
    <col min="5" max="5" width="11.57421875" style="29" customWidth="1"/>
    <col min="6" max="6" width="17.57421875" style="10" customWidth="1"/>
    <col min="7" max="16384" width="9.140625" style="10" customWidth="1"/>
  </cols>
  <sheetData>
    <row r="1" spans="1:6" ht="15">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06" t="s">
        <v>214</v>
      </c>
      <c r="B7" s="606"/>
      <c r="C7" s="606"/>
      <c r="D7" s="606"/>
      <c r="E7" s="606"/>
      <c r="F7" s="606"/>
    </row>
    <row r="8" ht="15.75" thickBot="1"/>
    <row r="9" spans="1:6" ht="15" customHeight="1">
      <c r="A9" s="677" t="s">
        <v>232</v>
      </c>
      <c r="B9" s="626" t="s">
        <v>233</v>
      </c>
      <c r="C9" s="626" t="s">
        <v>234</v>
      </c>
      <c r="D9" s="626" t="s">
        <v>235</v>
      </c>
      <c r="E9" s="626"/>
      <c r="F9" s="638" t="s">
        <v>405</v>
      </c>
    </row>
    <row r="10" spans="1:6" ht="15">
      <c r="A10" s="678"/>
      <c r="B10" s="627"/>
      <c r="C10" s="627"/>
      <c r="D10" s="627"/>
      <c r="E10" s="627"/>
      <c r="F10" s="639"/>
    </row>
    <row r="11" spans="1:6" ht="101.25" customHeight="1" thickBot="1">
      <c r="A11" s="679"/>
      <c r="B11" s="676"/>
      <c r="C11" s="676"/>
      <c r="D11" s="224" t="s">
        <v>1221</v>
      </c>
      <c r="E11" s="224" t="s">
        <v>1222</v>
      </c>
      <c r="F11" s="639"/>
    </row>
    <row r="12" spans="1:6" ht="15.75" thickBot="1">
      <c r="A12" s="278" t="s">
        <v>1223</v>
      </c>
      <c r="B12" s="279"/>
      <c r="C12" s="285" t="s">
        <v>54</v>
      </c>
      <c r="D12" s="396">
        <f>SUM(D13:D19)</f>
        <v>9.75</v>
      </c>
      <c r="E12" s="396">
        <f>SUM(E13:E19)</f>
        <v>78</v>
      </c>
      <c r="F12" s="366">
        <f>SUM(F13:F19)</f>
        <v>106.78999999999999</v>
      </c>
    </row>
    <row r="13" spans="1:6" ht="30">
      <c r="A13" s="246">
        <v>1</v>
      </c>
      <c r="B13" s="25" t="s">
        <v>1177</v>
      </c>
      <c r="C13" s="328" t="s">
        <v>131</v>
      </c>
      <c r="D13" s="208">
        <f>ROUND(+E13/8,2)</f>
        <v>0.25</v>
      </c>
      <c r="E13" s="478">
        <v>2</v>
      </c>
      <c r="F13" s="254">
        <f>+ROUND((230/21)*D13,2)</f>
        <v>2.74</v>
      </c>
    </row>
    <row r="14" spans="1:6" ht="30">
      <c r="A14" s="92">
        <v>2</v>
      </c>
      <c r="B14" s="13" t="s">
        <v>1177</v>
      </c>
      <c r="C14" s="18" t="s">
        <v>132</v>
      </c>
      <c r="D14" s="39">
        <f aca="true" t="shared" si="0" ref="D14:D19">ROUND(+E14/8,2)</f>
        <v>0.5</v>
      </c>
      <c r="E14" s="33">
        <v>4</v>
      </c>
      <c r="F14" s="248">
        <f>+ROUND((230/21)*D14,2)</f>
        <v>5.48</v>
      </c>
    </row>
    <row r="15" spans="1:6" ht="30">
      <c r="A15" s="92">
        <v>3</v>
      </c>
      <c r="B15" s="13" t="s">
        <v>1177</v>
      </c>
      <c r="C15" s="18" t="s">
        <v>133</v>
      </c>
      <c r="D15" s="39">
        <f t="shared" si="0"/>
        <v>1</v>
      </c>
      <c r="E15" s="33">
        <v>8</v>
      </c>
      <c r="F15" s="248">
        <f>+ROUND((230/21)*D15,2)</f>
        <v>10.95</v>
      </c>
    </row>
    <row r="16" spans="1:6" ht="30">
      <c r="A16" s="92">
        <v>4</v>
      </c>
      <c r="B16" s="13" t="s">
        <v>1177</v>
      </c>
      <c r="C16" s="18" t="s">
        <v>134</v>
      </c>
      <c r="D16" s="39">
        <f t="shared" si="0"/>
        <v>1</v>
      </c>
      <c r="E16" s="33">
        <v>8</v>
      </c>
      <c r="F16" s="248">
        <f>+ROUND((230/21)*D16,2)</f>
        <v>10.95</v>
      </c>
    </row>
    <row r="17" spans="1:6" ht="15">
      <c r="A17" s="92">
        <v>5</v>
      </c>
      <c r="B17" s="13" t="s">
        <v>1177</v>
      </c>
      <c r="C17" s="18" t="s">
        <v>135</v>
      </c>
      <c r="D17" s="39">
        <f t="shared" si="0"/>
        <v>2.75</v>
      </c>
      <c r="E17" s="33">
        <v>22</v>
      </c>
      <c r="F17" s="248">
        <f>+ROUND((230/21)*D17,2)</f>
        <v>30.12</v>
      </c>
    </row>
    <row r="18" spans="1:6" ht="30">
      <c r="A18" s="96">
        <v>6</v>
      </c>
      <c r="B18" s="13" t="s">
        <v>1177</v>
      </c>
      <c r="C18" s="18" t="s">
        <v>136</v>
      </c>
      <c r="D18" s="39">
        <f t="shared" si="0"/>
        <v>2.75</v>
      </c>
      <c r="E18" s="33">
        <v>22</v>
      </c>
      <c r="F18" s="248">
        <f>+ROUND((230/21)*D18,2)</f>
        <v>30.12</v>
      </c>
    </row>
    <row r="19" spans="1:6" ht="15">
      <c r="A19" s="96">
        <v>7</v>
      </c>
      <c r="B19" s="13" t="s">
        <v>1177</v>
      </c>
      <c r="C19" s="18" t="s">
        <v>137</v>
      </c>
      <c r="D19" s="39">
        <f t="shared" si="0"/>
        <v>1.5</v>
      </c>
      <c r="E19" s="33">
        <v>12</v>
      </c>
      <c r="F19" s="248">
        <f>+ROUND((230/21)*D19,2)</f>
        <v>16.43</v>
      </c>
    </row>
    <row r="20" spans="1:6" ht="15.75" thickBot="1">
      <c r="A20" s="255"/>
      <c r="B20" s="256"/>
      <c r="C20" s="60"/>
      <c r="D20" s="370"/>
      <c r="E20" s="370"/>
      <c r="F20" s="258"/>
    </row>
    <row r="21" spans="1:6" ht="15.75" thickBot="1">
      <c r="A21" s="278" t="s">
        <v>1247</v>
      </c>
      <c r="B21" s="220"/>
      <c r="C21" s="285" t="s">
        <v>54</v>
      </c>
      <c r="D21" s="396">
        <f>SUM(D22:D33)</f>
        <v>8.25</v>
      </c>
      <c r="E21" s="396">
        <f>SUM(E22:E33)</f>
        <v>66</v>
      </c>
      <c r="F21" s="366">
        <f>SUM(F22:F33)</f>
        <v>90.38000000000002</v>
      </c>
    </row>
    <row r="22" spans="1:6" ht="15">
      <c r="A22" s="293">
        <v>1</v>
      </c>
      <c r="B22" s="25" t="s">
        <v>1177</v>
      </c>
      <c r="C22" s="328" t="s">
        <v>146</v>
      </c>
      <c r="D22" s="208">
        <f>ROUND(+E22/8,2)</f>
        <v>1.25</v>
      </c>
      <c r="E22" s="478">
        <v>10</v>
      </c>
      <c r="F22" s="254">
        <f aca="true" t="shared" si="1" ref="F22:F32">+ROUND((230/21)*D22,2)</f>
        <v>13.69</v>
      </c>
    </row>
    <row r="23" spans="1:6" ht="30">
      <c r="A23" s="96">
        <v>2</v>
      </c>
      <c r="B23" s="13" t="s">
        <v>1177</v>
      </c>
      <c r="C23" s="18" t="s">
        <v>147</v>
      </c>
      <c r="D23" s="39">
        <f aca="true" t="shared" si="2" ref="D23:D33">ROUND(+E23/8,2)</f>
        <v>1</v>
      </c>
      <c r="E23" s="33">
        <v>8</v>
      </c>
      <c r="F23" s="248">
        <f t="shared" si="1"/>
        <v>10.95</v>
      </c>
    </row>
    <row r="24" spans="1:6" ht="15">
      <c r="A24" s="96">
        <v>3</v>
      </c>
      <c r="B24" s="13" t="s">
        <v>1177</v>
      </c>
      <c r="C24" s="18" t="s">
        <v>148</v>
      </c>
      <c r="D24" s="39">
        <f t="shared" si="2"/>
        <v>1</v>
      </c>
      <c r="E24" s="33">
        <v>8</v>
      </c>
      <c r="F24" s="248">
        <f t="shared" si="1"/>
        <v>10.95</v>
      </c>
    </row>
    <row r="25" spans="1:6" ht="15">
      <c r="A25" s="96">
        <v>4</v>
      </c>
      <c r="B25" s="13" t="s">
        <v>1177</v>
      </c>
      <c r="C25" s="18" t="s">
        <v>149</v>
      </c>
      <c r="D25" s="39">
        <f t="shared" si="2"/>
        <v>1.25</v>
      </c>
      <c r="E25" s="33">
        <v>10</v>
      </c>
      <c r="F25" s="248">
        <f t="shared" si="1"/>
        <v>13.69</v>
      </c>
    </row>
    <row r="26" spans="1:6" ht="30">
      <c r="A26" s="96">
        <v>5</v>
      </c>
      <c r="B26" s="13" t="s">
        <v>1177</v>
      </c>
      <c r="C26" s="18" t="s">
        <v>138</v>
      </c>
      <c r="D26" s="39">
        <f t="shared" si="2"/>
        <v>0.5</v>
      </c>
      <c r="E26" s="33">
        <v>4</v>
      </c>
      <c r="F26" s="248">
        <f t="shared" si="1"/>
        <v>5.48</v>
      </c>
    </row>
    <row r="27" spans="1:6" ht="30">
      <c r="A27" s="96">
        <v>6</v>
      </c>
      <c r="B27" s="13" t="s">
        <v>1177</v>
      </c>
      <c r="C27" s="18" t="s">
        <v>139</v>
      </c>
      <c r="D27" s="39">
        <f t="shared" si="2"/>
        <v>0.5</v>
      </c>
      <c r="E27" s="33">
        <v>4</v>
      </c>
      <c r="F27" s="248">
        <f t="shared" si="1"/>
        <v>5.48</v>
      </c>
    </row>
    <row r="28" spans="1:6" ht="15">
      <c r="A28" s="96">
        <v>7</v>
      </c>
      <c r="B28" s="13" t="s">
        <v>1177</v>
      </c>
      <c r="C28" s="18" t="s">
        <v>140</v>
      </c>
      <c r="D28" s="39">
        <f t="shared" si="2"/>
        <v>0.25</v>
      </c>
      <c r="E28" s="33">
        <v>2</v>
      </c>
      <c r="F28" s="248">
        <f t="shared" si="1"/>
        <v>2.74</v>
      </c>
    </row>
    <row r="29" spans="1:6" ht="60">
      <c r="A29" s="96">
        <v>8</v>
      </c>
      <c r="B29" s="13" t="s">
        <v>1177</v>
      </c>
      <c r="C29" s="18" t="s">
        <v>141</v>
      </c>
      <c r="D29" s="39">
        <f t="shared" si="2"/>
        <v>0.5</v>
      </c>
      <c r="E29" s="33">
        <v>4</v>
      </c>
      <c r="F29" s="248">
        <f t="shared" si="1"/>
        <v>5.48</v>
      </c>
    </row>
    <row r="30" spans="1:6" ht="45">
      <c r="A30" s="96">
        <v>9</v>
      </c>
      <c r="B30" s="13" t="s">
        <v>1177</v>
      </c>
      <c r="C30" s="18" t="s">
        <v>142</v>
      </c>
      <c r="D30" s="39">
        <f t="shared" si="2"/>
        <v>0.5</v>
      </c>
      <c r="E30" s="33">
        <v>4</v>
      </c>
      <c r="F30" s="248">
        <f t="shared" si="1"/>
        <v>5.48</v>
      </c>
    </row>
    <row r="31" spans="1:6" ht="45">
      <c r="A31" s="96">
        <v>10</v>
      </c>
      <c r="B31" s="13" t="s">
        <v>1177</v>
      </c>
      <c r="C31" s="18" t="s">
        <v>143</v>
      </c>
      <c r="D31" s="39">
        <f t="shared" si="2"/>
        <v>0.5</v>
      </c>
      <c r="E31" s="33">
        <v>4</v>
      </c>
      <c r="F31" s="248">
        <f t="shared" si="1"/>
        <v>5.48</v>
      </c>
    </row>
    <row r="32" spans="1:6" ht="30">
      <c r="A32" s="96">
        <v>11</v>
      </c>
      <c r="B32" s="13" t="s">
        <v>1177</v>
      </c>
      <c r="C32" s="18" t="s">
        <v>144</v>
      </c>
      <c r="D32" s="39">
        <f t="shared" si="2"/>
        <v>0.5</v>
      </c>
      <c r="E32" s="33">
        <v>4</v>
      </c>
      <c r="F32" s="248">
        <f t="shared" si="1"/>
        <v>5.48</v>
      </c>
    </row>
    <row r="33" spans="1:6" ht="45">
      <c r="A33" s="96">
        <v>12</v>
      </c>
      <c r="B33" s="13" t="s">
        <v>1177</v>
      </c>
      <c r="C33" s="18" t="s">
        <v>145</v>
      </c>
      <c r="D33" s="39">
        <f t="shared" si="2"/>
        <v>0.5</v>
      </c>
      <c r="E33" s="33">
        <v>4</v>
      </c>
      <c r="F33" s="248">
        <f>+ROUND((230/21)*D33,2)</f>
        <v>5.48</v>
      </c>
    </row>
    <row r="34" spans="1:6" ht="15.75" thickBot="1">
      <c r="A34" s="255"/>
      <c r="B34" s="256"/>
      <c r="C34" s="256"/>
      <c r="D34" s="370"/>
      <c r="E34" s="370"/>
      <c r="F34" s="258"/>
    </row>
    <row r="35" spans="1:6" ht="15.75" thickBot="1">
      <c r="A35" s="278" t="s">
        <v>833</v>
      </c>
      <c r="B35" s="220"/>
      <c r="C35" s="285" t="s">
        <v>54</v>
      </c>
      <c r="D35" s="396">
        <f>SUM(D36:D38)</f>
        <v>7.5</v>
      </c>
      <c r="E35" s="396">
        <f>SUM(E36:E38)</f>
        <v>60</v>
      </c>
      <c r="F35" s="366">
        <f>SUM(F36:F38)</f>
        <v>82.14</v>
      </c>
    </row>
    <row r="36" spans="1:6" ht="15">
      <c r="A36" s="293">
        <v>1</v>
      </c>
      <c r="B36" s="25" t="s">
        <v>1177</v>
      </c>
      <c r="C36" s="328" t="s">
        <v>150</v>
      </c>
      <c r="D36" s="208">
        <f>ROUND(+E36/8,2)</f>
        <v>2.5</v>
      </c>
      <c r="E36" s="478">
        <v>20</v>
      </c>
      <c r="F36" s="254">
        <f>+ROUND((230/21)*D36,2)</f>
        <v>27.38</v>
      </c>
    </row>
    <row r="37" spans="1:6" ht="15">
      <c r="A37" s="96">
        <v>2</v>
      </c>
      <c r="B37" s="13" t="s">
        <v>1177</v>
      </c>
      <c r="C37" s="18" t="s">
        <v>151</v>
      </c>
      <c r="D37" s="39">
        <f>ROUND(+E37/8,2)</f>
        <v>2.5</v>
      </c>
      <c r="E37" s="33">
        <v>20</v>
      </c>
      <c r="F37" s="248">
        <f>+ROUND((230/21)*D37,2)</f>
        <v>27.38</v>
      </c>
    </row>
    <row r="38" spans="1:6" ht="15">
      <c r="A38" s="96">
        <v>3</v>
      </c>
      <c r="B38" s="13" t="s">
        <v>1177</v>
      </c>
      <c r="C38" s="18" t="s">
        <v>152</v>
      </c>
      <c r="D38" s="39">
        <f>ROUND(+E38/8,2)</f>
        <v>2.5</v>
      </c>
      <c r="E38" s="33">
        <v>20</v>
      </c>
      <c r="F38" s="248">
        <f>+ROUND((230/21)*D38,2)</f>
        <v>27.38</v>
      </c>
    </row>
    <row r="39" spans="1:6" ht="15.75" thickBot="1">
      <c r="A39" s="255"/>
      <c r="B39" s="256"/>
      <c r="C39" s="256"/>
      <c r="D39" s="211"/>
      <c r="E39" s="370"/>
      <c r="F39" s="258"/>
    </row>
    <row r="40" spans="1:6" ht="15.75" thickBot="1">
      <c r="A40" s="290" t="s">
        <v>1092</v>
      </c>
      <c r="B40" s="220"/>
      <c r="C40" s="285" t="s">
        <v>54</v>
      </c>
      <c r="D40" s="396">
        <f>SUM(D41:D44)</f>
        <v>10</v>
      </c>
      <c r="E40" s="396">
        <f>SUM(E41:E44)</f>
        <v>80</v>
      </c>
      <c r="F40" s="366">
        <f>SUM(F41:F44)</f>
        <v>109.52</v>
      </c>
    </row>
    <row r="41" spans="1:6" ht="30">
      <c r="A41" s="293">
        <v>1</v>
      </c>
      <c r="B41" s="25" t="s">
        <v>1177</v>
      </c>
      <c r="C41" s="328" t="s">
        <v>153</v>
      </c>
      <c r="D41" s="208">
        <f>ROUND(+E41/8,2)</f>
        <v>2.5</v>
      </c>
      <c r="E41" s="329">
        <v>20</v>
      </c>
      <c r="F41" s="254">
        <f>+ROUND((230/21)*D41,2)</f>
        <v>27.38</v>
      </c>
    </row>
    <row r="42" spans="1:6" ht="15">
      <c r="A42" s="96">
        <v>2</v>
      </c>
      <c r="B42" s="13" t="s">
        <v>1177</v>
      </c>
      <c r="C42" s="18" t="s">
        <v>154</v>
      </c>
      <c r="D42" s="39">
        <f>ROUND(+E42/8,2)</f>
        <v>2.5</v>
      </c>
      <c r="E42" s="32">
        <v>20</v>
      </c>
      <c r="F42" s="248">
        <f>+ROUND((230/21)*D42,2)</f>
        <v>27.38</v>
      </c>
    </row>
    <row r="43" spans="1:6" ht="30">
      <c r="A43" s="96">
        <v>3</v>
      </c>
      <c r="B43" s="13" t="s">
        <v>1177</v>
      </c>
      <c r="C43" s="18" t="s">
        <v>155</v>
      </c>
      <c r="D43" s="39">
        <f>ROUND(+E43/8,2)</f>
        <v>2.5</v>
      </c>
      <c r="E43" s="32">
        <v>20</v>
      </c>
      <c r="F43" s="248">
        <f>+ROUND((230/21)*D43,2)</f>
        <v>27.38</v>
      </c>
    </row>
    <row r="44" spans="1:6" ht="28.5" customHeight="1" thickBot="1">
      <c r="A44" s="97">
        <v>4</v>
      </c>
      <c r="B44" s="123" t="s">
        <v>1177</v>
      </c>
      <c r="C44" s="376" t="s">
        <v>388</v>
      </c>
      <c r="D44" s="274">
        <f>ROUND(+E44/8,2)</f>
        <v>2.5</v>
      </c>
      <c r="E44" s="354">
        <v>20</v>
      </c>
      <c r="F44" s="275">
        <f>+ROUND((230/21)*D44,2)</f>
        <v>27.38</v>
      </c>
    </row>
    <row r="45" spans="1:6" ht="15.75" thickBot="1">
      <c r="A45" s="412"/>
      <c r="B45" s="413" t="s">
        <v>407</v>
      </c>
      <c r="C45" s="351"/>
      <c r="D45" s="351">
        <f>+D12+D21+D35+D40</f>
        <v>35.5</v>
      </c>
      <c r="E45" s="351">
        <f>+E12+E21+E35+E40</f>
        <v>284</v>
      </c>
      <c r="F45" s="352">
        <f>+F12+F21+F35+F40</f>
        <v>388.83</v>
      </c>
    </row>
    <row r="47" spans="4:6" ht="15">
      <c r="D47" s="37"/>
      <c r="E47" s="37"/>
      <c r="F47" s="37"/>
    </row>
  </sheetData>
  <sheetProtection/>
  <mergeCells count="9">
    <mergeCell ref="A7:F7"/>
    <mergeCell ref="A1:F1"/>
    <mergeCell ref="B9:B11"/>
    <mergeCell ref="A9:A11"/>
    <mergeCell ref="D9:E10"/>
    <mergeCell ref="C9:C11"/>
    <mergeCell ref="F9:F11"/>
    <mergeCell ref="A3:F3"/>
    <mergeCell ref="A5:F5"/>
  </mergeCells>
  <printOptions/>
  <pageMargins left="0.92" right="0.39" top="0.39" bottom="0.75" header="0.3" footer="0.3"/>
  <pageSetup fitToHeight="1" fitToWidth="1" horizontalDpi="600" verticalDpi="600" orientation="portrait"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1:F64"/>
  <sheetViews>
    <sheetView zoomScalePageLayoutView="0" workbookViewId="0" topLeftCell="A34">
      <selection activeCell="A57" sqref="A57:IV57"/>
    </sheetView>
  </sheetViews>
  <sheetFormatPr defaultColWidth="9.140625" defaultRowHeight="15"/>
  <cols>
    <col min="1" max="1" width="12.421875" style="24" customWidth="1"/>
    <col min="2" max="2" width="17.7109375" style="10" customWidth="1"/>
    <col min="3" max="3" width="50.8515625" style="10" customWidth="1"/>
    <col min="4" max="4" width="12.7109375" style="10" customWidth="1"/>
    <col min="5" max="5" width="12.421875" style="10" customWidth="1"/>
    <col min="6" max="6" width="19.7109375" style="10" customWidth="1"/>
    <col min="7" max="16384" width="9.140625" style="10" customWidth="1"/>
  </cols>
  <sheetData>
    <row r="1" spans="1:6" ht="15">
      <c r="A1" s="604" t="s">
        <v>230</v>
      </c>
      <c r="B1" s="604"/>
      <c r="C1" s="604"/>
      <c r="D1" s="604"/>
      <c r="E1" s="604"/>
      <c r="F1" s="604"/>
    </row>
    <row r="2" spans="1:6" ht="15">
      <c r="A2" s="11"/>
      <c r="B2" s="22"/>
      <c r="C2" s="22"/>
      <c r="D2" s="11"/>
      <c r="E2" s="11"/>
      <c r="F2" s="22"/>
    </row>
    <row r="3" spans="1:6" ht="15" customHeight="1">
      <c r="A3" s="605" t="s">
        <v>1503</v>
      </c>
      <c r="B3" s="605"/>
      <c r="C3" s="605"/>
      <c r="D3" s="605"/>
      <c r="E3" s="605"/>
      <c r="F3" s="605"/>
    </row>
    <row r="4" spans="1:6" ht="15">
      <c r="A4" s="11"/>
      <c r="B4" s="22"/>
      <c r="C4" s="22"/>
      <c r="D4" s="11"/>
      <c r="E4" s="11"/>
      <c r="F4" s="22"/>
    </row>
    <row r="5" spans="1:6" ht="15" customHeight="1">
      <c r="A5" s="606" t="s">
        <v>231</v>
      </c>
      <c r="B5" s="606"/>
      <c r="C5" s="606"/>
      <c r="D5" s="606"/>
      <c r="E5" s="606"/>
      <c r="F5" s="606"/>
    </row>
    <row r="6" spans="1:6" ht="15">
      <c r="A6" s="11"/>
      <c r="B6" s="22"/>
      <c r="C6" s="22"/>
      <c r="D6" s="11"/>
      <c r="E6" s="11"/>
      <c r="F6" s="22"/>
    </row>
    <row r="7" spans="1:6" ht="15" customHeight="1">
      <c r="A7" s="606" t="s">
        <v>1182</v>
      </c>
      <c r="B7" s="606"/>
      <c r="C7" s="606"/>
      <c r="D7" s="606"/>
      <c r="E7" s="606"/>
      <c r="F7" s="606"/>
    </row>
    <row r="8" spans="1:6" ht="15.75" thickBot="1">
      <c r="A8" s="11"/>
      <c r="B8" s="22"/>
      <c r="C8" s="22"/>
      <c r="D8" s="11"/>
      <c r="E8" s="11"/>
      <c r="F8" s="22"/>
    </row>
    <row r="9" spans="1:6" ht="15" customHeight="1">
      <c r="A9" s="640" t="s">
        <v>232</v>
      </c>
      <c r="B9" s="642" t="s">
        <v>233</v>
      </c>
      <c r="C9" s="642" t="s">
        <v>234</v>
      </c>
      <c r="D9" s="644" t="s">
        <v>235</v>
      </c>
      <c r="E9" s="645"/>
      <c r="F9" s="638" t="s">
        <v>405</v>
      </c>
    </row>
    <row r="10" spans="1:6" ht="15">
      <c r="A10" s="641"/>
      <c r="B10" s="643"/>
      <c r="C10" s="643"/>
      <c r="D10" s="646"/>
      <c r="E10" s="647"/>
      <c r="F10" s="639"/>
    </row>
    <row r="11" spans="1:6" ht="87.75" customHeight="1" thickBot="1">
      <c r="A11" s="641"/>
      <c r="B11" s="643"/>
      <c r="C11" s="643"/>
      <c r="D11" s="224" t="s">
        <v>1221</v>
      </c>
      <c r="E11" s="224" t="s">
        <v>1222</v>
      </c>
      <c r="F11" s="639"/>
    </row>
    <row r="12" spans="1:6" ht="15.75" thickBot="1">
      <c r="A12" s="278" t="s">
        <v>123</v>
      </c>
      <c r="B12" s="279"/>
      <c r="C12" s="285" t="s">
        <v>54</v>
      </c>
      <c r="D12" s="396">
        <f>SUM(D13:D19)</f>
        <v>46.89</v>
      </c>
      <c r="E12" s="480">
        <f>SUM(E13:E19)</f>
        <v>375</v>
      </c>
      <c r="F12" s="366">
        <f>SUM(F13:F19)</f>
        <v>513.54</v>
      </c>
    </row>
    <row r="13" spans="1:6" ht="15">
      <c r="A13" s="246">
        <v>1</v>
      </c>
      <c r="B13" s="25" t="s">
        <v>1177</v>
      </c>
      <c r="C13" s="25" t="s">
        <v>1482</v>
      </c>
      <c r="D13" s="208">
        <f aca="true" t="shared" si="0" ref="D13:D19">ROUND(+E13/8,2)</f>
        <v>6.88</v>
      </c>
      <c r="E13" s="492">
        <v>55</v>
      </c>
      <c r="F13" s="254">
        <f>+ROUND((230/21)*D13,2)</f>
        <v>75.35</v>
      </c>
    </row>
    <row r="14" spans="1:6" ht="15">
      <c r="A14" s="92">
        <v>2</v>
      </c>
      <c r="B14" s="13" t="s">
        <v>1177</v>
      </c>
      <c r="C14" s="13" t="s">
        <v>1483</v>
      </c>
      <c r="D14" s="39">
        <f t="shared" si="0"/>
        <v>7.5</v>
      </c>
      <c r="E14" s="36">
        <v>60</v>
      </c>
      <c r="F14" s="248">
        <f aca="true" t="shared" si="1" ref="F14:F19">+ROUND((230/21)*D14,2)</f>
        <v>82.14</v>
      </c>
    </row>
    <row r="15" spans="1:6" ht="15">
      <c r="A15" s="92">
        <v>3</v>
      </c>
      <c r="B15" s="13" t="s">
        <v>1177</v>
      </c>
      <c r="C15" s="13" t="s">
        <v>1484</v>
      </c>
      <c r="D15" s="39">
        <f t="shared" si="0"/>
        <v>6.25</v>
      </c>
      <c r="E15" s="36">
        <v>50</v>
      </c>
      <c r="F15" s="248">
        <f t="shared" si="1"/>
        <v>68.45</v>
      </c>
    </row>
    <row r="16" spans="1:6" ht="15">
      <c r="A16" s="92">
        <v>4</v>
      </c>
      <c r="B16" s="13" t="s">
        <v>1177</v>
      </c>
      <c r="C16" s="13" t="s">
        <v>1485</v>
      </c>
      <c r="D16" s="39">
        <f t="shared" si="0"/>
        <v>6</v>
      </c>
      <c r="E16" s="36">
        <v>48</v>
      </c>
      <c r="F16" s="248">
        <f t="shared" si="1"/>
        <v>65.71</v>
      </c>
    </row>
    <row r="17" spans="1:6" ht="30">
      <c r="A17" s="92">
        <v>5</v>
      </c>
      <c r="B17" s="13" t="s">
        <v>1177</v>
      </c>
      <c r="C17" s="13" t="s">
        <v>1486</v>
      </c>
      <c r="D17" s="39">
        <f t="shared" si="0"/>
        <v>7.75</v>
      </c>
      <c r="E17" s="36">
        <v>62</v>
      </c>
      <c r="F17" s="248">
        <f t="shared" si="1"/>
        <v>84.88</v>
      </c>
    </row>
    <row r="18" spans="1:6" ht="30">
      <c r="A18" s="92">
        <v>6</v>
      </c>
      <c r="B18" s="13" t="s">
        <v>1177</v>
      </c>
      <c r="C18" s="13" t="s">
        <v>1487</v>
      </c>
      <c r="D18" s="39">
        <f t="shared" si="0"/>
        <v>5.88</v>
      </c>
      <c r="E18" s="36">
        <v>47</v>
      </c>
      <c r="F18" s="248">
        <f t="shared" si="1"/>
        <v>64.4</v>
      </c>
    </row>
    <row r="19" spans="1:6" ht="30">
      <c r="A19" s="96">
        <v>7</v>
      </c>
      <c r="B19" s="13" t="s">
        <v>1177</v>
      </c>
      <c r="C19" s="13" t="s">
        <v>1488</v>
      </c>
      <c r="D19" s="39">
        <f t="shared" si="0"/>
        <v>6.63</v>
      </c>
      <c r="E19" s="36">
        <v>53</v>
      </c>
      <c r="F19" s="248">
        <f t="shared" si="1"/>
        <v>72.61</v>
      </c>
    </row>
    <row r="20" spans="1:6" ht="15.75" thickBot="1">
      <c r="A20" s="318"/>
      <c r="B20" s="256"/>
      <c r="C20" s="256"/>
      <c r="D20" s="370"/>
      <c r="E20" s="370"/>
      <c r="F20" s="258"/>
    </row>
    <row r="21" spans="1:6" ht="15.75" thickBot="1">
      <c r="A21" s="290" t="s">
        <v>126</v>
      </c>
      <c r="B21" s="220"/>
      <c r="C21" s="285" t="s">
        <v>54</v>
      </c>
      <c r="D21" s="368">
        <f>SUM(D22:D30)</f>
        <v>56.39</v>
      </c>
      <c r="E21" s="369">
        <f>SUM(E22:E30)</f>
        <v>451</v>
      </c>
      <c r="F21" s="366">
        <f>SUM(F22:F30)</f>
        <v>617.59</v>
      </c>
    </row>
    <row r="22" spans="1:6" ht="15">
      <c r="A22" s="246">
        <v>1</v>
      </c>
      <c r="B22" s="25" t="s">
        <v>1177</v>
      </c>
      <c r="C22" s="25" t="s">
        <v>1489</v>
      </c>
      <c r="D22" s="208">
        <f aca="true" t="shared" si="2" ref="D22:D30">ROUND(+E22/8,2)</f>
        <v>6.5</v>
      </c>
      <c r="E22" s="492">
        <v>52</v>
      </c>
      <c r="F22" s="254">
        <f>+ROUND((230/21)*D22,2)</f>
        <v>71.19</v>
      </c>
    </row>
    <row r="23" spans="1:6" ht="15">
      <c r="A23" s="92">
        <v>2</v>
      </c>
      <c r="B23" s="13" t="s">
        <v>1177</v>
      </c>
      <c r="C23" s="13" t="s">
        <v>1490</v>
      </c>
      <c r="D23" s="39">
        <f t="shared" si="2"/>
        <v>5</v>
      </c>
      <c r="E23" s="36">
        <v>40</v>
      </c>
      <c r="F23" s="248">
        <f aca="true" t="shared" si="3" ref="F23:F29">+ROUND((230/21)*D23,2)</f>
        <v>54.76</v>
      </c>
    </row>
    <row r="24" spans="1:6" ht="15">
      <c r="A24" s="92">
        <v>3</v>
      </c>
      <c r="B24" s="13" t="s">
        <v>1177</v>
      </c>
      <c r="C24" s="13" t="s">
        <v>454</v>
      </c>
      <c r="D24" s="39">
        <f t="shared" si="2"/>
        <v>4.63</v>
      </c>
      <c r="E24" s="36">
        <v>37</v>
      </c>
      <c r="F24" s="248">
        <f t="shared" si="3"/>
        <v>50.71</v>
      </c>
    </row>
    <row r="25" spans="1:6" ht="15">
      <c r="A25" s="92">
        <v>4</v>
      </c>
      <c r="B25" s="13" t="s">
        <v>1177</v>
      </c>
      <c r="C25" s="13" t="s">
        <v>455</v>
      </c>
      <c r="D25" s="39">
        <f t="shared" si="2"/>
        <v>6.25</v>
      </c>
      <c r="E25" s="36">
        <v>50</v>
      </c>
      <c r="F25" s="248">
        <f t="shared" si="3"/>
        <v>68.45</v>
      </c>
    </row>
    <row r="26" spans="1:6" ht="15">
      <c r="A26" s="92">
        <v>5</v>
      </c>
      <c r="B26" s="13" t="s">
        <v>1177</v>
      </c>
      <c r="C26" s="13" t="s">
        <v>456</v>
      </c>
      <c r="D26" s="39">
        <f t="shared" si="2"/>
        <v>7.5</v>
      </c>
      <c r="E26" s="36">
        <v>60</v>
      </c>
      <c r="F26" s="248">
        <f t="shared" si="3"/>
        <v>82.14</v>
      </c>
    </row>
    <row r="27" spans="1:6" ht="30">
      <c r="A27" s="92">
        <v>6</v>
      </c>
      <c r="B27" s="13" t="s">
        <v>1177</v>
      </c>
      <c r="C27" s="13" t="s">
        <v>457</v>
      </c>
      <c r="D27" s="39">
        <f t="shared" si="2"/>
        <v>6.88</v>
      </c>
      <c r="E27" s="36">
        <v>55</v>
      </c>
      <c r="F27" s="248">
        <f t="shared" si="3"/>
        <v>75.35</v>
      </c>
    </row>
    <row r="28" spans="1:6" ht="15">
      <c r="A28" s="96">
        <v>7</v>
      </c>
      <c r="B28" s="13" t="s">
        <v>1177</v>
      </c>
      <c r="C28" s="13" t="s">
        <v>458</v>
      </c>
      <c r="D28" s="39">
        <f t="shared" si="2"/>
        <v>5.25</v>
      </c>
      <c r="E28" s="36">
        <v>42</v>
      </c>
      <c r="F28" s="248">
        <f t="shared" si="3"/>
        <v>57.5</v>
      </c>
    </row>
    <row r="29" spans="1:6" ht="15">
      <c r="A29" s="92">
        <v>8</v>
      </c>
      <c r="B29" s="13" t="s">
        <v>1177</v>
      </c>
      <c r="C29" s="13" t="s">
        <v>459</v>
      </c>
      <c r="D29" s="39">
        <f t="shared" si="2"/>
        <v>8.13</v>
      </c>
      <c r="E29" s="36">
        <v>65</v>
      </c>
      <c r="F29" s="248">
        <f t="shared" si="3"/>
        <v>89.04</v>
      </c>
    </row>
    <row r="30" spans="1:6" ht="30">
      <c r="A30" s="92">
        <v>9</v>
      </c>
      <c r="B30" s="13" t="s">
        <v>1177</v>
      </c>
      <c r="C30" s="13" t="s">
        <v>460</v>
      </c>
      <c r="D30" s="39">
        <f t="shared" si="2"/>
        <v>6.25</v>
      </c>
      <c r="E30" s="36">
        <v>50</v>
      </c>
      <c r="F30" s="248">
        <f>+ROUND((230/21)*D30,2)</f>
        <v>68.45</v>
      </c>
    </row>
    <row r="31" spans="1:6" ht="15.75" thickBot="1">
      <c r="A31" s="318"/>
      <c r="B31" s="256"/>
      <c r="C31" s="256"/>
      <c r="D31" s="370"/>
      <c r="E31" s="370"/>
      <c r="F31" s="258"/>
    </row>
    <row r="32" spans="1:6" ht="15.75" thickBot="1">
      <c r="A32" s="290" t="s">
        <v>109</v>
      </c>
      <c r="B32" s="220"/>
      <c r="C32" s="285" t="s">
        <v>54</v>
      </c>
      <c r="D32" s="369">
        <f>SUM(D33:D39)</f>
        <v>49.76</v>
      </c>
      <c r="E32" s="369">
        <f>SUM(E33:E39)</f>
        <v>398</v>
      </c>
      <c r="F32" s="366">
        <f>SUM(F33:F39)</f>
        <v>544.98</v>
      </c>
    </row>
    <row r="33" spans="1:6" ht="15">
      <c r="A33" s="246">
        <v>1</v>
      </c>
      <c r="B33" s="25" t="s">
        <v>1177</v>
      </c>
      <c r="C33" s="25" t="s">
        <v>124</v>
      </c>
      <c r="D33" s="208">
        <f aca="true" t="shared" si="4" ref="D33:D39">ROUND(+E33/8,2)</f>
        <v>6.25</v>
      </c>
      <c r="E33" s="492">
        <v>50</v>
      </c>
      <c r="F33" s="254">
        <f>+ROUND((230/21)*D33,2)</f>
        <v>68.45</v>
      </c>
    </row>
    <row r="34" spans="1:6" ht="15">
      <c r="A34" s="92">
        <v>2</v>
      </c>
      <c r="B34" s="13" t="s">
        <v>1177</v>
      </c>
      <c r="C34" s="13" t="s">
        <v>461</v>
      </c>
      <c r="D34" s="39">
        <f t="shared" si="4"/>
        <v>6</v>
      </c>
      <c r="E34" s="36">
        <v>48</v>
      </c>
      <c r="F34" s="248">
        <f aca="true" t="shared" si="5" ref="F34:F39">+ROUND((230/21)*D34,2)</f>
        <v>65.71</v>
      </c>
    </row>
    <row r="35" spans="1:6" ht="15">
      <c r="A35" s="92">
        <v>3</v>
      </c>
      <c r="B35" s="13" t="s">
        <v>1177</v>
      </c>
      <c r="C35" s="13" t="s">
        <v>462</v>
      </c>
      <c r="D35" s="39">
        <f t="shared" si="4"/>
        <v>6.88</v>
      </c>
      <c r="E35" s="36">
        <v>55</v>
      </c>
      <c r="F35" s="248">
        <f t="shared" si="5"/>
        <v>75.35</v>
      </c>
    </row>
    <row r="36" spans="1:6" ht="15">
      <c r="A36" s="92">
        <v>4</v>
      </c>
      <c r="B36" s="13" t="s">
        <v>1177</v>
      </c>
      <c r="C36" s="13" t="s">
        <v>463</v>
      </c>
      <c r="D36" s="39">
        <f t="shared" si="4"/>
        <v>8.13</v>
      </c>
      <c r="E36" s="36">
        <v>65</v>
      </c>
      <c r="F36" s="248">
        <f t="shared" si="5"/>
        <v>89.04</v>
      </c>
    </row>
    <row r="37" spans="1:6" ht="15">
      <c r="A37" s="92">
        <v>5</v>
      </c>
      <c r="B37" s="13" t="s">
        <v>1177</v>
      </c>
      <c r="C37" s="13" t="s">
        <v>464</v>
      </c>
      <c r="D37" s="39">
        <f t="shared" si="4"/>
        <v>6.25</v>
      </c>
      <c r="E37" s="36">
        <v>50</v>
      </c>
      <c r="F37" s="248">
        <f t="shared" si="5"/>
        <v>68.45</v>
      </c>
    </row>
    <row r="38" spans="1:6" ht="15">
      <c r="A38" s="92">
        <v>6</v>
      </c>
      <c r="B38" s="13" t="s">
        <v>1177</v>
      </c>
      <c r="C38" s="13" t="s">
        <v>1149</v>
      </c>
      <c r="D38" s="39">
        <f t="shared" si="4"/>
        <v>8.5</v>
      </c>
      <c r="E38" s="36">
        <v>68</v>
      </c>
      <c r="F38" s="248">
        <f t="shared" si="5"/>
        <v>93.1</v>
      </c>
    </row>
    <row r="39" spans="1:6" ht="15">
      <c r="A39" s="92">
        <v>7</v>
      </c>
      <c r="B39" s="13" t="s">
        <v>1177</v>
      </c>
      <c r="C39" s="13" t="s">
        <v>1150</v>
      </c>
      <c r="D39" s="39">
        <f t="shared" si="4"/>
        <v>7.75</v>
      </c>
      <c r="E39" s="36">
        <v>62</v>
      </c>
      <c r="F39" s="248">
        <f t="shared" si="5"/>
        <v>84.88</v>
      </c>
    </row>
    <row r="40" spans="1:6" ht="15.75" thickBot="1">
      <c r="A40" s="318"/>
      <c r="B40" s="256"/>
      <c r="C40" s="256"/>
      <c r="D40" s="370"/>
      <c r="E40" s="370"/>
      <c r="F40" s="258"/>
    </row>
    <row r="41" spans="1:6" ht="15.75" thickBot="1">
      <c r="A41" s="290" t="s">
        <v>118</v>
      </c>
      <c r="B41" s="220"/>
      <c r="C41" s="285" t="s">
        <v>54</v>
      </c>
      <c r="D41" s="368">
        <f>SUM(D42:D46)</f>
        <v>40.879999999999995</v>
      </c>
      <c r="E41" s="369">
        <f>SUM(E42:E46)</f>
        <v>327</v>
      </c>
      <c r="F41" s="366">
        <f>SUM(F42:F46)</f>
        <v>447.71999999999997</v>
      </c>
    </row>
    <row r="42" spans="1:6" ht="15">
      <c r="A42" s="246">
        <v>1</v>
      </c>
      <c r="B42" s="25" t="s">
        <v>1177</v>
      </c>
      <c r="C42" s="25" t="s">
        <v>129</v>
      </c>
      <c r="D42" s="208">
        <f>ROUND(+E42/8,2)</f>
        <v>8.75</v>
      </c>
      <c r="E42" s="492">
        <v>70</v>
      </c>
      <c r="F42" s="254">
        <f>+ROUND((230/21)*D42,2)</f>
        <v>95.83</v>
      </c>
    </row>
    <row r="43" spans="1:6" ht="15">
      <c r="A43" s="92">
        <v>2</v>
      </c>
      <c r="B43" s="13" t="s">
        <v>1177</v>
      </c>
      <c r="C43" s="13" t="s">
        <v>1151</v>
      </c>
      <c r="D43" s="39">
        <f>ROUND(+E43/8,2)</f>
        <v>7.5</v>
      </c>
      <c r="E43" s="36">
        <v>60</v>
      </c>
      <c r="F43" s="248">
        <f>+ROUND((230/21)*D43,2)</f>
        <v>82.14</v>
      </c>
    </row>
    <row r="44" spans="1:6" ht="15">
      <c r="A44" s="92">
        <v>3</v>
      </c>
      <c r="B44" s="13" t="s">
        <v>1177</v>
      </c>
      <c r="C44" s="13" t="s">
        <v>1511</v>
      </c>
      <c r="D44" s="39">
        <f>ROUND(+E44/8,2)</f>
        <v>6.88</v>
      </c>
      <c r="E44" s="36">
        <v>55</v>
      </c>
      <c r="F44" s="248">
        <f>+ROUND((230/21)*D44,2)</f>
        <v>75.35</v>
      </c>
    </row>
    <row r="45" spans="1:6" ht="15">
      <c r="A45" s="92">
        <v>4</v>
      </c>
      <c r="B45" s="13" t="s">
        <v>1177</v>
      </c>
      <c r="C45" s="13" t="s">
        <v>1453</v>
      </c>
      <c r="D45" s="39">
        <f>ROUND(+E45/8,2)</f>
        <v>10.25</v>
      </c>
      <c r="E45" s="36">
        <v>82</v>
      </c>
      <c r="F45" s="248">
        <f>+ROUND((230/21)*D45,2)</f>
        <v>112.26</v>
      </c>
    </row>
    <row r="46" spans="1:6" ht="30">
      <c r="A46" s="92">
        <v>5</v>
      </c>
      <c r="B46" s="13" t="s">
        <v>1177</v>
      </c>
      <c r="C46" s="13" t="s">
        <v>1152</v>
      </c>
      <c r="D46" s="39">
        <f>ROUND(+E46/8,2)</f>
        <v>7.5</v>
      </c>
      <c r="E46" s="36">
        <v>60</v>
      </c>
      <c r="F46" s="248">
        <f>+ROUND((230/21)*D46,2)</f>
        <v>82.14</v>
      </c>
    </row>
    <row r="47" spans="1:6" ht="15.75" thickBot="1">
      <c r="A47" s="318"/>
      <c r="B47" s="256"/>
      <c r="C47" s="256"/>
      <c r="D47" s="370"/>
      <c r="E47" s="370"/>
      <c r="F47" s="258"/>
    </row>
    <row r="48" spans="1:6" ht="15.75" thickBot="1">
      <c r="A48" s="290" t="s">
        <v>1105</v>
      </c>
      <c r="B48" s="220"/>
      <c r="C48" s="285" t="s">
        <v>54</v>
      </c>
      <c r="D48" s="479">
        <f>SUM(D49:D56)</f>
        <v>52.01</v>
      </c>
      <c r="E48" s="369">
        <f>SUM(E49:E56)</f>
        <v>416</v>
      </c>
      <c r="F48" s="366">
        <f>SUM(F49:F56)</f>
        <v>569.6200000000001</v>
      </c>
    </row>
    <row r="49" spans="1:6" ht="30">
      <c r="A49" s="246">
        <v>1</v>
      </c>
      <c r="B49" s="25" t="s">
        <v>1177</v>
      </c>
      <c r="C49" s="25" t="s">
        <v>1153</v>
      </c>
      <c r="D49" s="208">
        <f aca="true" t="shared" si="6" ref="D49:D56">ROUND(+E49/8,2)</f>
        <v>5.63</v>
      </c>
      <c r="E49" s="492">
        <v>45</v>
      </c>
      <c r="F49" s="254">
        <f>+ROUND((230/21)*D49,2)</f>
        <v>61.66</v>
      </c>
    </row>
    <row r="50" spans="1:6" ht="30">
      <c r="A50" s="92">
        <v>2</v>
      </c>
      <c r="B50" s="13" t="s">
        <v>1177</v>
      </c>
      <c r="C50" s="13" t="s">
        <v>1154</v>
      </c>
      <c r="D50" s="39">
        <f t="shared" si="6"/>
        <v>4.75</v>
      </c>
      <c r="E50" s="36">
        <v>38</v>
      </c>
      <c r="F50" s="248">
        <f aca="true" t="shared" si="7" ref="F50:F55">+ROUND((230/21)*D50,2)</f>
        <v>52.02</v>
      </c>
    </row>
    <row r="51" spans="1:6" ht="30">
      <c r="A51" s="92">
        <v>3</v>
      </c>
      <c r="B51" s="13" t="s">
        <v>1177</v>
      </c>
      <c r="C51" s="13" t="s">
        <v>1155</v>
      </c>
      <c r="D51" s="39">
        <f t="shared" si="6"/>
        <v>6.88</v>
      </c>
      <c r="E51" s="36">
        <v>55</v>
      </c>
      <c r="F51" s="248">
        <f t="shared" si="7"/>
        <v>75.35</v>
      </c>
    </row>
    <row r="52" spans="1:6" ht="30">
      <c r="A52" s="92">
        <v>4</v>
      </c>
      <c r="B52" s="13" t="s">
        <v>1177</v>
      </c>
      <c r="C52" s="13" t="s">
        <v>1156</v>
      </c>
      <c r="D52" s="39">
        <f t="shared" si="6"/>
        <v>10</v>
      </c>
      <c r="E52" s="36">
        <v>80</v>
      </c>
      <c r="F52" s="248">
        <f t="shared" si="7"/>
        <v>109.52</v>
      </c>
    </row>
    <row r="53" spans="1:6" ht="15">
      <c r="A53" s="92">
        <v>5</v>
      </c>
      <c r="B53" s="13" t="s">
        <v>1177</v>
      </c>
      <c r="C53" s="13" t="s">
        <v>1157</v>
      </c>
      <c r="D53" s="39">
        <f t="shared" si="6"/>
        <v>7.75</v>
      </c>
      <c r="E53" s="36">
        <v>62</v>
      </c>
      <c r="F53" s="248">
        <f t="shared" si="7"/>
        <v>84.88</v>
      </c>
    </row>
    <row r="54" spans="1:6" ht="30">
      <c r="A54" s="92">
        <v>6</v>
      </c>
      <c r="B54" s="13" t="s">
        <v>1177</v>
      </c>
      <c r="C54" s="13" t="s">
        <v>1158</v>
      </c>
      <c r="D54" s="39">
        <f t="shared" si="6"/>
        <v>8.25</v>
      </c>
      <c r="E54" s="36">
        <v>66</v>
      </c>
      <c r="F54" s="248">
        <f t="shared" si="7"/>
        <v>90.36</v>
      </c>
    </row>
    <row r="55" spans="1:6" ht="15">
      <c r="A55" s="92">
        <v>7</v>
      </c>
      <c r="B55" s="13" t="s">
        <v>1177</v>
      </c>
      <c r="C55" s="13" t="s">
        <v>1159</v>
      </c>
      <c r="D55" s="39">
        <f t="shared" si="6"/>
        <v>5</v>
      </c>
      <c r="E55" s="36">
        <v>40</v>
      </c>
      <c r="F55" s="248">
        <f t="shared" si="7"/>
        <v>54.76</v>
      </c>
    </row>
    <row r="56" spans="1:6" ht="30.75" thickBot="1">
      <c r="A56" s="92">
        <v>8</v>
      </c>
      <c r="B56" s="13" t="s">
        <v>1177</v>
      </c>
      <c r="C56" s="13" t="s">
        <v>1160</v>
      </c>
      <c r="D56" s="39">
        <f t="shared" si="6"/>
        <v>3.75</v>
      </c>
      <c r="E56" s="36">
        <v>30</v>
      </c>
      <c r="F56" s="248">
        <f>+ROUND((230/21)*D56,2)</f>
        <v>41.07</v>
      </c>
    </row>
    <row r="57" spans="1:6" ht="15.75" thickBot="1">
      <c r="A57" s="412"/>
      <c r="B57" s="413" t="s">
        <v>407</v>
      </c>
      <c r="C57" s="351"/>
      <c r="D57" s="351">
        <f>+D12+D21+D32+D41+D48</f>
        <v>245.92999999999998</v>
      </c>
      <c r="E57" s="351">
        <f>+E12+E21+E32+E41+E48</f>
        <v>1967</v>
      </c>
      <c r="F57" s="352">
        <f>+F12+F21+F32+F41+F48</f>
        <v>2693.45</v>
      </c>
    </row>
    <row r="58" spans="4:5" ht="15">
      <c r="D58" s="29"/>
      <c r="E58" s="29"/>
    </row>
    <row r="59" spans="4:6" ht="15">
      <c r="D59" s="37"/>
      <c r="E59" s="37"/>
      <c r="F59" s="37"/>
    </row>
    <row r="60" spans="4:5" ht="15">
      <c r="D60" s="29"/>
      <c r="E60" s="29"/>
    </row>
    <row r="61" spans="4:5" ht="15">
      <c r="D61" s="29"/>
      <c r="E61" s="29"/>
    </row>
    <row r="62" spans="4:5" ht="15">
      <c r="D62" s="29"/>
      <c r="E62" s="29"/>
    </row>
    <row r="63" spans="4:5" ht="15">
      <c r="D63" s="29"/>
      <c r="E63" s="29"/>
    </row>
    <row r="64" spans="4:5" ht="15">
      <c r="D64" s="29"/>
      <c r="E64" s="29"/>
    </row>
  </sheetData>
  <sheetProtection/>
  <mergeCells count="9">
    <mergeCell ref="F9:F11"/>
    <mergeCell ref="A9:A11"/>
    <mergeCell ref="B9:B11"/>
    <mergeCell ref="C9:C11"/>
    <mergeCell ref="D9:E10"/>
    <mergeCell ref="A1:F1"/>
    <mergeCell ref="A3:F3"/>
    <mergeCell ref="A5:F5"/>
    <mergeCell ref="A7:F7"/>
  </mergeCells>
  <printOptions/>
  <pageMargins left="0.84" right="0.42" top="0.53" bottom="0.75" header="0.3" footer="0.3"/>
  <pageSetup fitToHeight="1" fitToWidth="1"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F57"/>
  <sheetViews>
    <sheetView zoomScalePageLayoutView="0" workbookViewId="0" topLeftCell="A22">
      <selection activeCell="A57" sqref="A57:IV57"/>
    </sheetView>
  </sheetViews>
  <sheetFormatPr defaultColWidth="9.140625" defaultRowHeight="15"/>
  <cols>
    <col min="1" max="1" width="11.00390625" style="10" bestFit="1" customWidth="1"/>
    <col min="2" max="2" width="14.7109375" style="10" customWidth="1"/>
    <col min="3" max="3" width="46.7109375" style="10" bestFit="1" customWidth="1"/>
    <col min="4" max="4" width="13.140625" style="10" customWidth="1"/>
    <col min="5" max="5" width="12.57421875" style="10" customWidth="1"/>
    <col min="6" max="6" width="22.7109375" style="10" customWidth="1"/>
    <col min="7" max="16384" width="9.140625" style="10" customWidth="1"/>
  </cols>
  <sheetData>
    <row r="1" spans="1:6" ht="15" customHeight="1">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61" t="s">
        <v>1393</v>
      </c>
      <c r="B7" s="661"/>
      <c r="C7" s="661"/>
      <c r="D7" s="661"/>
      <c r="E7" s="661"/>
      <c r="F7" s="661"/>
    </row>
    <row r="8" spans="1:6" ht="15.75" thickBot="1">
      <c r="A8" s="3"/>
      <c r="B8" s="4"/>
      <c r="C8" s="8"/>
      <c r="D8" s="8"/>
      <c r="E8" s="3"/>
      <c r="F8" s="4"/>
    </row>
    <row r="9" spans="1:6" ht="15" customHeight="1">
      <c r="A9" s="653" t="s">
        <v>232</v>
      </c>
      <c r="B9" s="655" t="s">
        <v>233</v>
      </c>
      <c r="C9" s="655" t="s">
        <v>234</v>
      </c>
      <c r="D9" s="657" t="s">
        <v>235</v>
      </c>
      <c r="E9" s="658"/>
      <c r="F9" s="638" t="s">
        <v>405</v>
      </c>
    </row>
    <row r="10" spans="1:6" ht="15">
      <c r="A10" s="654"/>
      <c r="B10" s="656"/>
      <c r="C10" s="656"/>
      <c r="D10" s="659"/>
      <c r="E10" s="660"/>
      <c r="F10" s="639"/>
    </row>
    <row r="11" spans="1:6" ht="85.5" customHeight="1" thickBot="1">
      <c r="A11" s="654"/>
      <c r="B11" s="656"/>
      <c r="C11" s="656"/>
      <c r="D11" s="327" t="s">
        <v>1221</v>
      </c>
      <c r="E11" s="327" t="s">
        <v>1222</v>
      </c>
      <c r="F11" s="639"/>
    </row>
    <row r="12" spans="1:6" ht="15.75" thickBot="1">
      <c r="A12" s="290" t="s">
        <v>123</v>
      </c>
      <c r="B12" s="226"/>
      <c r="C12" s="285" t="s">
        <v>54</v>
      </c>
      <c r="D12" s="331">
        <f>SUM(D13:D20)</f>
        <v>75</v>
      </c>
      <c r="E12" s="331">
        <f>SUM(E13:E20)</f>
        <v>600</v>
      </c>
      <c r="F12" s="332">
        <f>SUM(F13:F20)</f>
        <v>821.4100000000001</v>
      </c>
    </row>
    <row r="13" spans="1:6" ht="18.75" customHeight="1">
      <c r="A13" s="293">
        <v>1</v>
      </c>
      <c r="B13" s="497" t="s">
        <v>1177</v>
      </c>
      <c r="C13" s="328" t="s">
        <v>451</v>
      </c>
      <c r="D13" s="208">
        <f>ROUND(+E13/8,2)</f>
        <v>10</v>
      </c>
      <c r="E13" s="498">
        <v>80</v>
      </c>
      <c r="F13" s="254">
        <f>+ROUND((230/21)*D13,2)</f>
        <v>109.52</v>
      </c>
    </row>
    <row r="14" spans="1:6" ht="21" customHeight="1">
      <c r="A14" s="96">
        <v>2</v>
      </c>
      <c r="B14" s="20" t="s">
        <v>1177</v>
      </c>
      <c r="C14" s="18" t="s">
        <v>452</v>
      </c>
      <c r="D14" s="39">
        <f aca="true" t="shared" si="0" ref="D14:D20">ROUND(+E14/8,2)</f>
        <v>5</v>
      </c>
      <c r="E14" s="134">
        <v>40</v>
      </c>
      <c r="F14" s="248">
        <f aca="true" t="shared" si="1" ref="F14:F20">+ROUND((230/21)*D14,2)</f>
        <v>54.76</v>
      </c>
    </row>
    <row r="15" spans="1:6" ht="30">
      <c r="A15" s="72">
        <v>3</v>
      </c>
      <c r="B15" s="20" t="s">
        <v>1177</v>
      </c>
      <c r="C15" s="18" t="s">
        <v>453</v>
      </c>
      <c r="D15" s="39">
        <f t="shared" si="0"/>
        <v>10</v>
      </c>
      <c r="E15" s="134">
        <v>80</v>
      </c>
      <c r="F15" s="248">
        <f t="shared" si="1"/>
        <v>109.52</v>
      </c>
    </row>
    <row r="16" spans="1:6" ht="30">
      <c r="A16" s="72">
        <v>4</v>
      </c>
      <c r="B16" s="20" t="s">
        <v>1177</v>
      </c>
      <c r="C16" s="18" t="s">
        <v>558</v>
      </c>
      <c r="D16" s="39">
        <f t="shared" si="0"/>
        <v>10</v>
      </c>
      <c r="E16" s="134">
        <v>80</v>
      </c>
      <c r="F16" s="248">
        <f t="shared" si="1"/>
        <v>109.52</v>
      </c>
    </row>
    <row r="17" spans="1:6" ht="30">
      <c r="A17" s="72">
        <v>5</v>
      </c>
      <c r="B17" s="20" t="s">
        <v>1177</v>
      </c>
      <c r="C17" s="18" t="s">
        <v>559</v>
      </c>
      <c r="D17" s="39">
        <f t="shared" si="0"/>
        <v>5</v>
      </c>
      <c r="E17" s="134">
        <v>40</v>
      </c>
      <c r="F17" s="248">
        <f t="shared" si="1"/>
        <v>54.76</v>
      </c>
    </row>
    <row r="18" spans="1:6" ht="30">
      <c r="A18" s="72">
        <v>6</v>
      </c>
      <c r="B18" s="20" t="s">
        <v>1177</v>
      </c>
      <c r="C18" s="18" t="s">
        <v>503</v>
      </c>
      <c r="D18" s="39">
        <f t="shared" si="0"/>
        <v>5</v>
      </c>
      <c r="E18" s="134">
        <v>40</v>
      </c>
      <c r="F18" s="248">
        <f t="shared" si="1"/>
        <v>54.76</v>
      </c>
    </row>
    <row r="19" spans="1:6" ht="30">
      <c r="A19" s="72">
        <v>7</v>
      </c>
      <c r="B19" s="20" t="s">
        <v>1177</v>
      </c>
      <c r="C19" s="18" t="s">
        <v>504</v>
      </c>
      <c r="D19" s="39">
        <f t="shared" si="0"/>
        <v>10</v>
      </c>
      <c r="E19" s="134">
        <v>80</v>
      </c>
      <c r="F19" s="248">
        <f t="shared" si="1"/>
        <v>109.52</v>
      </c>
    </row>
    <row r="20" spans="1:6" ht="30">
      <c r="A20" s="72">
        <v>8</v>
      </c>
      <c r="B20" s="20" t="s">
        <v>1177</v>
      </c>
      <c r="C20" s="18" t="s">
        <v>505</v>
      </c>
      <c r="D20" s="39">
        <f t="shared" si="0"/>
        <v>20</v>
      </c>
      <c r="E20" s="134">
        <v>160</v>
      </c>
      <c r="F20" s="248">
        <f t="shared" si="1"/>
        <v>219.05</v>
      </c>
    </row>
    <row r="21" spans="1:6" ht="15.75" thickBot="1">
      <c r="A21" s="333"/>
      <c r="B21" s="210"/>
      <c r="C21" s="60"/>
      <c r="D21" s="494"/>
      <c r="E21" s="495"/>
      <c r="F21" s="496"/>
    </row>
    <row r="22" spans="1:6" ht="15.75" thickBot="1">
      <c r="A22" s="290" t="s">
        <v>1247</v>
      </c>
      <c r="B22" s="314"/>
      <c r="C22" s="285" t="s">
        <v>54</v>
      </c>
      <c r="D22" s="331">
        <f>SUM(D23:D30)</f>
        <v>75</v>
      </c>
      <c r="E22" s="331">
        <f>SUM(E23:E30)</f>
        <v>600</v>
      </c>
      <c r="F22" s="332">
        <f>SUM(F23:F30)</f>
        <v>821.4100000000001</v>
      </c>
    </row>
    <row r="23" spans="1:6" ht="16.5" customHeight="1">
      <c r="A23" s="344">
        <v>1</v>
      </c>
      <c r="B23" s="497" t="s">
        <v>1177</v>
      </c>
      <c r="C23" s="328" t="s">
        <v>506</v>
      </c>
      <c r="D23" s="208">
        <f>ROUND(+E23/8,2)</f>
        <v>10</v>
      </c>
      <c r="E23" s="498">
        <v>80</v>
      </c>
      <c r="F23" s="254">
        <f aca="true" t="shared" si="2" ref="F23:F30">+ROUND((230/21)*D23,2)</f>
        <v>109.52</v>
      </c>
    </row>
    <row r="24" spans="1:6" ht="18" customHeight="1">
      <c r="A24" s="72">
        <v>2</v>
      </c>
      <c r="B24" s="20" t="s">
        <v>1177</v>
      </c>
      <c r="C24" s="18" t="s">
        <v>507</v>
      </c>
      <c r="D24" s="39">
        <f aca="true" t="shared" si="3" ref="D24:D30">ROUND(+E24/8,2)</f>
        <v>5</v>
      </c>
      <c r="E24" s="134">
        <v>40</v>
      </c>
      <c r="F24" s="248">
        <f t="shared" si="2"/>
        <v>54.76</v>
      </c>
    </row>
    <row r="25" spans="1:6" ht="15.75" customHeight="1">
      <c r="A25" s="72">
        <v>3</v>
      </c>
      <c r="B25" s="20" t="s">
        <v>1177</v>
      </c>
      <c r="C25" s="18" t="s">
        <v>508</v>
      </c>
      <c r="D25" s="39">
        <f t="shared" si="3"/>
        <v>10</v>
      </c>
      <c r="E25" s="134">
        <v>80</v>
      </c>
      <c r="F25" s="248">
        <f t="shared" si="2"/>
        <v>109.52</v>
      </c>
    </row>
    <row r="26" spans="1:6" ht="18.75" customHeight="1">
      <c r="A26" s="72">
        <v>4</v>
      </c>
      <c r="B26" s="20" t="s">
        <v>1177</v>
      </c>
      <c r="C26" s="18" t="s">
        <v>509</v>
      </c>
      <c r="D26" s="39">
        <f t="shared" si="3"/>
        <v>10</v>
      </c>
      <c r="E26" s="134">
        <v>80</v>
      </c>
      <c r="F26" s="248">
        <f t="shared" si="2"/>
        <v>109.52</v>
      </c>
    </row>
    <row r="27" spans="1:6" ht="30">
      <c r="A27" s="306">
        <v>5</v>
      </c>
      <c r="B27" s="20" t="s">
        <v>1177</v>
      </c>
      <c r="C27" s="18" t="s">
        <v>510</v>
      </c>
      <c r="D27" s="39">
        <f t="shared" si="3"/>
        <v>5</v>
      </c>
      <c r="E27" s="134">
        <v>40</v>
      </c>
      <c r="F27" s="248">
        <f t="shared" si="2"/>
        <v>54.76</v>
      </c>
    </row>
    <row r="28" spans="1:6" ht="30">
      <c r="A28" s="101">
        <v>6</v>
      </c>
      <c r="B28" s="20" t="s">
        <v>1177</v>
      </c>
      <c r="C28" s="18" t="s">
        <v>511</v>
      </c>
      <c r="D28" s="39">
        <f t="shared" si="3"/>
        <v>5</v>
      </c>
      <c r="E28" s="134">
        <v>40</v>
      </c>
      <c r="F28" s="248">
        <f t="shared" si="2"/>
        <v>54.76</v>
      </c>
    </row>
    <row r="29" spans="1:6" ht="30">
      <c r="A29" s="101">
        <v>7</v>
      </c>
      <c r="B29" s="20" t="s">
        <v>1177</v>
      </c>
      <c r="C29" s="18" t="s">
        <v>512</v>
      </c>
      <c r="D29" s="39">
        <f t="shared" si="3"/>
        <v>10</v>
      </c>
      <c r="E29" s="134">
        <v>80</v>
      </c>
      <c r="F29" s="248">
        <f t="shared" si="2"/>
        <v>109.52</v>
      </c>
    </row>
    <row r="30" spans="1:6" ht="30">
      <c r="A30" s="101">
        <v>8</v>
      </c>
      <c r="B30" s="20" t="s">
        <v>1177</v>
      </c>
      <c r="C30" s="18" t="s">
        <v>513</v>
      </c>
      <c r="D30" s="39">
        <f t="shared" si="3"/>
        <v>20</v>
      </c>
      <c r="E30" s="134">
        <v>160</v>
      </c>
      <c r="F30" s="248">
        <f t="shared" si="2"/>
        <v>219.05</v>
      </c>
    </row>
    <row r="31" spans="1:6" ht="15.75" thickBot="1">
      <c r="A31" s="251"/>
      <c r="B31" s="210"/>
      <c r="C31" s="60"/>
      <c r="D31" s="494"/>
      <c r="E31" s="499"/>
      <c r="F31" s="496"/>
    </row>
    <row r="32" spans="1:6" ht="15.75" thickBot="1">
      <c r="A32" s="290" t="s">
        <v>833</v>
      </c>
      <c r="B32" s="219"/>
      <c r="C32" s="285" t="s">
        <v>54</v>
      </c>
      <c r="D32" s="331">
        <f>SUM(D33:D42)</f>
        <v>75</v>
      </c>
      <c r="E32" s="331">
        <f>SUM(E33:E42)</f>
        <v>600</v>
      </c>
      <c r="F32" s="332">
        <f>SUM(F33:F42)</f>
        <v>821.4</v>
      </c>
    </row>
    <row r="33" spans="1:6" ht="15">
      <c r="A33" s="313">
        <v>1</v>
      </c>
      <c r="B33" s="497" t="s">
        <v>1177</v>
      </c>
      <c r="C33" s="328" t="s">
        <v>514</v>
      </c>
      <c r="D33" s="208">
        <f>ROUND(+E33/8,2)</f>
        <v>10</v>
      </c>
      <c r="E33" s="498">
        <v>80</v>
      </c>
      <c r="F33" s="254">
        <f aca="true" t="shared" si="4" ref="F33:F42">+ROUND((230/21)*D33,2)</f>
        <v>109.52</v>
      </c>
    </row>
    <row r="34" spans="1:6" ht="15">
      <c r="A34" s="101">
        <v>2</v>
      </c>
      <c r="B34" s="20" t="s">
        <v>1177</v>
      </c>
      <c r="C34" s="18" t="s">
        <v>515</v>
      </c>
      <c r="D34" s="39">
        <f aca="true" t="shared" si="5" ref="D34:D42">ROUND(+E34/8,2)</f>
        <v>5</v>
      </c>
      <c r="E34" s="134">
        <v>40</v>
      </c>
      <c r="F34" s="248">
        <f t="shared" si="4"/>
        <v>54.76</v>
      </c>
    </row>
    <row r="35" spans="1:6" ht="15">
      <c r="A35" s="101">
        <v>3</v>
      </c>
      <c r="B35" s="20" t="s">
        <v>1177</v>
      </c>
      <c r="C35" s="18" t="s">
        <v>516</v>
      </c>
      <c r="D35" s="39">
        <f t="shared" si="5"/>
        <v>10</v>
      </c>
      <c r="E35" s="134">
        <v>80</v>
      </c>
      <c r="F35" s="248">
        <f t="shared" si="4"/>
        <v>109.52</v>
      </c>
    </row>
    <row r="36" spans="1:6" ht="15">
      <c r="A36" s="101">
        <v>4</v>
      </c>
      <c r="B36" s="20" t="s">
        <v>1177</v>
      </c>
      <c r="C36" s="18" t="s">
        <v>1394</v>
      </c>
      <c r="D36" s="39">
        <f t="shared" si="5"/>
        <v>10</v>
      </c>
      <c r="E36" s="134">
        <v>80</v>
      </c>
      <c r="F36" s="248">
        <f t="shared" si="4"/>
        <v>109.52</v>
      </c>
    </row>
    <row r="37" spans="1:6" ht="30">
      <c r="A37" s="101">
        <v>5</v>
      </c>
      <c r="B37" s="20" t="s">
        <v>1177</v>
      </c>
      <c r="C37" s="18" t="s">
        <v>1395</v>
      </c>
      <c r="D37" s="39">
        <f t="shared" si="5"/>
        <v>5</v>
      </c>
      <c r="E37" s="134">
        <v>40</v>
      </c>
      <c r="F37" s="248">
        <f t="shared" si="4"/>
        <v>54.76</v>
      </c>
    </row>
    <row r="38" spans="1:6" ht="15">
      <c r="A38" s="101">
        <v>6</v>
      </c>
      <c r="B38" s="20" t="s">
        <v>1177</v>
      </c>
      <c r="C38" s="18" t="s">
        <v>1396</v>
      </c>
      <c r="D38" s="39">
        <f>ROUND(+E38/8,2)</f>
        <v>5</v>
      </c>
      <c r="E38" s="134">
        <v>40</v>
      </c>
      <c r="F38" s="248">
        <f t="shared" si="4"/>
        <v>54.76</v>
      </c>
    </row>
    <row r="39" spans="1:6" ht="15">
      <c r="A39" s="101">
        <v>7</v>
      </c>
      <c r="B39" s="20" t="s">
        <v>1177</v>
      </c>
      <c r="C39" s="18" t="s">
        <v>1397</v>
      </c>
      <c r="D39" s="39">
        <f t="shared" si="5"/>
        <v>10</v>
      </c>
      <c r="E39" s="134">
        <v>80</v>
      </c>
      <c r="F39" s="248">
        <f t="shared" si="4"/>
        <v>109.52</v>
      </c>
    </row>
    <row r="40" spans="1:6" ht="15">
      <c r="A40" s="101">
        <v>8</v>
      </c>
      <c r="B40" s="20" t="s">
        <v>1177</v>
      </c>
      <c r="C40" s="18" t="s">
        <v>1398</v>
      </c>
      <c r="D40" s="39">
        <f t="shared" si="5"/>
        <v>5</v>
      </c>
      <c r="E40" s="134">
        <v>40</v>
      </c>
      <c r="F40" s="248">
        <f t="shared" si="4"/>
        <v>54.76</v>
      </c>
    </row>
    <row r="41" spans="1:6" ht="15">
      <c r="A41" s="101">
        <v>9</v>
      </c>
      <c r="B41" s="20" t="s">
        <v>1177</v>
      </c>
      <c r="C41" s="18" t="s">
        <v>1399</v>
      </c>
      <c r="D41" s="39">
        <f t="shared" si="5"/>
        <v>10</v>
      </c>
      <c r="E41" s="134">
        <v>80</v>
      </c>
      <c r="F41" s="248">
        <f t="shared" si="4"/>
        <v>109.52</v>
      </c>
    </row>
    <row r="42" spans="1:6" ht="15">
      <c r="A42" s="101">
        <v>10</v>
      </c>
      <c r="B42" s="20" t="s">
        <v>1177</v>
      </c>
      <c r="C42" s="18" t="s">
        <v>1400</v>
      </c>
      <c r="D42" s="39">
        <f t="shared" si="5"/>
        <v>5</v>
      </c>
      <c r="E42" s="134">
        <v>40</v>
      </c>
      <c r="F42" s="248">
        <f t="shared" si="4"/>
        <v>54.76</v>
      </c>
    </row>
    <row r="43" spans="1:6" ht="15.75" thickBot="1">
      <c r="A43" s="251"/>
      <c r="B43" s="210"/>
      <c r="C43" s="60"/>
      <c r="D43" s="494"/>
      <c r="E43" s="500"/>
      <c r="F43" s="496"/>
    </row>
    <row r="44" spans="1:6" ht="15.75" thickBot="1">
      <c r="A44" s="290" t="s">
        <v>1092</v>
      </c>
      <c r="B44" s="219"/>
      <c r="C44" s="285" t="s">
        <v>54</v>
      </c>
      <c r="D44" s="331">
        <f>SUM(D45:D56)</f>
        <v>90</v>
      </c>
      <c r="E44" s="331">
        <f>SUM(E45:E56)</f>
        <v>720</v>
      </c>
      <c r="F44" s="332">
        <f>SUM(F45:F56)</f>
        <v>985.68</v>
      </c>
    </row>
    <row r="45" spans="1:6" ht="30">
      <c r="A45" s="313">
        <v>1</v>
      </c>
      <c r="B45" s="497" t="s">
        <v>1177</v>
      </c>
      <c r="C45" s="328" t="s">
        <v>1401</v>
      </c>
      <c r="D45" s="208">
        <f>ROUND(+E45/8,2)</f>
        <v>10</v>
      </c>
      <c r="E45" s="498">
        <v>80</v>
      </c>
      <c r="F45" s="254">
        <f aca="true" t="shared" si="6" ref="F45:F56">+ROUND((230/21)*D45,2)</f>
        <v>109.52</v>
      </c>
    </row>
    <row r="46" spans="1:6" ht="30">
      <c r="A46" s="101">
        <v>2</v>
      </c>
      <c r="B46" s="20" t="s">
        <v>1177</v>
      </c>
      <c r="C46" s="18" t="s">
        <v>1402</v>
      </c>
      <c r="D46" s="39">
        <f aca="true" t="shared" si="7" ref="D46:D56">ROUND(+E46/8,2)</f>
        <v>5</v>
      </c>
      <c r="E46" s="134">
        <v>40</v>
      </c>
      <c r="F46" s="248">
        <f t="shared" si="6"/>
        <v>54.76</v>
      </c>
    </row>
    <row r="47" spans="1:6" ht="30">
      <c r="A47" s="101">
        <v>3</v>
      </c>
      <c r="B47" s="20" t="s">
        <v>1177</v>
      </c>
      <c r="C47" s="18" t="s">
        <v>1403</v>
      </c>
      <c r="D47" s="39">
        <f t="shared" si="7"/>
        <v>10</v>
      </c>
      <c r="E47" s="134">
        <v>80</v>
      </c>
      <c r="F47" s="248">
        <f t="shared" si="6"/>
        <v>109.52</v>
      </c>
    </row>
    <row r="48" spans="1:6" ht="30">
      <c r="A48" s="101">
        <v>4</v>
      </c>
      <c r="B48" s="20" t="s">
        <v>1177</v>
      </c>
      <c r="C48" s="18" t="s">
        <v>1404</v>
      </c>
      <c r="D48" s="39">
        <f t="shared" si="7"/>
        <v>10</v>
      </c>
      <c r="E48" s="134">
        <v>80</v>
      </c>
      <c r="F48" s="248">
        <f t="shared" si="6"/>
        <v>109.52</v>
      </c>
    </row>
    <row r="49" spans="1:6" ht="30">
      <c r="A49" s="101">
        <v>5</v>
      </c>
      <c r="B49" s="20" t="s">
        <v>1177</v>
      </c>
      <c r="C49" s="18" t="s">
        <v>1405</v>
      </c>
      <c r="D49" s="39">
        <f t="shared" si="7"/>
        <v>5</v>
      </c>
      <c r="E49" s="134">
        <v>40</v>
      </c>
      <c r="F49" s="248">
        <f t="shared" si="6"/>
        <v>54.76</v>
      </c>
    </row>
    <row r="50" spans="1:6" ht="30">
      <c r="A50" s="101">
        <v>6</v>
      </c>
      <c r="B50" s="20" t="s">
        <v>1177</v>
      </c>
      <c r="C50" s="18" t="s">
        <v>1406</v>
      </c>
      <c r="D50" s="39">
        <f t="shared" si="7"/>
        <v>5</v>
      </c>
      <c r="E50" s="134">
        <v>40</v>
      </c>
      <c r="F50" s="248">
        <f t="shared" si="6"/>
        <v>54.76</v>
      </c>
    </row>
    <row r="51" spans="1:6" ht="15">
      <c r="A51" s="101">
        <v>7</v>
      </c>
      <c r="B51" s="20" t="s">
        <v>1177</v>
      </c>
      <c r="C51" s="18" t="s">
        <v>1407</v>
      </c>
      <c r="D51" s="39">
        <f t="shared" si="7"/>
        <v>10</v>
      </c>
      <c r="E51" s="134">
        <v>80</v>
      </c>
      <c r="F51" s="248">
        <f t="shared" si="6"/>
        <v>109.52</v>
      </c>
    </row>
    <row r="52" spans="1:6" ht="15">
      <c r="A52" s="101">
        <v>8</v>
      </c>
      <c r="B52" s="20" t="s">
        <v>1177</v>
      </c>
      <c r="C52" s="18" t="s">
        <v>1408</v>
      </c>
      <c r="D52" s="39">
        <f t="shared" si="7"/>
        <v>5</v>
      </c>
      <c r="E52" s="134">
        <v>40</v>
      </c>
      <c r="F52" s="248">
        <f t="shared" si="6"/>
        <v>54.76</v>
      </c>
    </row>
    <row r="53" spans="1:6" ht="15">
      <c r="A53" s="101">
        <v>9</v>
      </c>
      <c r="B53" s="20" t="s">
        <v>1177</v>
      </c>
      <c r="C53" s="18" t="s">
        <v>1409</v>
      </c>
      <c r="D53" s="39">
        <f t="shared" si="7"/>
        <v>10</v>
      </c>
      <c r="E53" s="134">
        <v>80</v>
      </c>
      <c r="F53" s="248">
        <f t="shared" si="6"/>
        <v>109.52</v>
      </c>
    </row>
    <row r="54" spans="1:6" ht="30">
      <c r="A54" s="101">
        <v>10</v>
      </c>
      <c r="B54" s="20" t="s">
        <v>1177</v>
      </c>
      <c r="C54" s="18" t="s">
        <v>1410</v>
      </c>
      <c r="D54" s="39">
        <f t="shared" si="7"/>
        <v>5</v>
      </c>
      <c r="E54" s="134">
        <v>40</v>
      </c>
      <c r="F54" s="248">
        <f t="shared" si="6"/>
        <v>54.76</v>
      </c>
    </row>
    <row r="55" spans="1:6" ht="30">
      <c r="A55" s="101">
        <v>11</v>
      </c>
      <c r="B55" s="20" t="s">
        <v>1177</v>
      </c>
      <c r="C55" s="18" t="s">
        <v>1411</v>
      </c>
      <c r="D55" s="39">
        <f>ROUND(+E55/8,2)</f>
        <v>10</v>
      </c>
      <c r="E55" s="134">
        <v>80</v>
      </c>
      <c r="F55" s="248">
        <f t="shared" si="6"/>
        <v>109.52</v>
      </c>
    </row>
    <row r="56" spans="1:6" ht="30.75" thickBot="1">
      <c r="A56" s="307">
        <v>12</v>
      </c>
      <c r="B56" s="203" t="s">
        <v>1177</v>
      </c>
      <c r="C56" s="376" t="s">
        <v>1412</v>
      </c>
      <c r="D56" s="274">
        <f t="shared" si="7"/>
        <v>5</v>
      </c>
      <c r="E56" s="493">
        <v>40</v>
      </c>
      <c r="F56" s="275">
        <f t="shared" si="6"/>
        <v>54.76</v>
      </c>
    </row>
    <row r="57" spans="1:6" ht="15.75" thickBot="1">
      <c r="A57" s="412"/>
      <c r="B57" s="413" t="s">
        <v>407</v>
      </c>
      <c r="C57" s="351"/>
      <c r="D57" s="351">
        <f>+D12+D22+D32+D44</f>
        <v>315</v>
      </c>
      <c r="E57" s="351">
        <f>+E12+E22+E32+E44</f>
        <v>2520</v>
      </c>
      <c r="F57" s="352">
        <f>+F12+F22+F32+F44</f>
        <v>3449.9</v>
      </c>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6">
      <selection activeCell="D12" sqref="D12:E12"/>
    </sheetView>
  </sheetViews>
  <sheetFormatPr defaultColWidth="9.140625" defaultRowHeight="15"/>
  <cols>
    <col min="1" max="1" width="11.00390625" style="10" customWidth="1"/>
    <col min="2" max="2" width="17.421875" style="10" customWidth="1"/>
    <col min="3" max="3" width="44.28125" style="10" customWidth="1"/>
    <col min="4" max="4" width="12.421875" style="10" customWidth="1"/>
    <col min="5" max="5" width="12.8515625" style="10" customWidth="1"/>
    <col min="6" max="6" width="20.28125" style="10" customWidth="1"/>
    <col min="7" max="16384" width="9.140625" style="10" customWidth="1"/>
  </cols>
  <sheetData>
    <row r="1" spans="1:6" ht="15">
      <c r="A1" s="604" t="s">
        <v>230</v>
      </c>
      <c r="B1" s="604"/>
      <c r="C1" s="604"/>
      <c r="D1" s="604"/>
      <c r="E1" s="604"/>
      <c r="F1" s="604"/>
    </row>
    <row r="2" spans="1:6" ht="15">
      <c r="A2" s="11"/>
      <c r="B2" s="22"/>
      <c r="C2" s="22"/>
      <c r="D2" s="11"/>
      <c r="E2" s="11"/>
      <c r="F2" s="22"/>
    </row>
    <row r="3" spans="1:6" ht="15" customHeight="1">
      <c r="A3" s="605" t="s">
        <v>1503</v>
      </c>
      <c r="B3" s="605"/>
      <c r="C3" s="605"/>
      <c r="D3" s="605"/>
      <c r="E3" s="605"/>
      <c r="F3" s="605"/>
    </row>
    <row r="4" spans="1:6" ht="15">
      <c r="A4" s="11"/>
      <c r="B4" s="22"/>
      <c r="C4" s="22"/>
      <c r="D4" s="11"/>
      <c r="E4" s="11"/>
      <c r="F4" s="22"/>
    </row>
    <row r="5" spans="1:6" ht="15" customHeight="1">
      <c r="A5" s="606" t="s">
        <v>231</v>
      </c>
      <c r="B5" s="606"/>
      <c r="C5" s="606"/>
      <c r="D5" s="606"/>
      <c r="E5" s="606"/>
      <c r="F5" s="606"/>
    </row>
    <row r="6" spans="1:6" ht="15">
      <c r="A6" s="11"/>
      <c r="B6" s="22"/>
      <c r="C6" s="22"/>
      <c r="D6" s="11"/>
      <c r="E6" s="11"/>
      <c r="F6" s="22"/>
    </row>
    <row r="7" spans="1:6" ht="15" customHeight="1">
      <c r="A7" s="606" t="s">
        <v>1183</v>
      </c>
      <c r="B7" s="606"/>
      <c r="C7" s="606"/>
      <c r="D7" s="606"/>
      <c r="E7" s="606"/>
      <c r="F7" s="606"/>
    </row>
    <row r="8" spans="1:6" ht="15.75" thickBot="1">
      <c r="A8" s="11"/>
      <c r="B8" s="22"/>
      <c r="C8" s="22"/>
      <c r="D8" s="11"/>
      <c r="E8" s="11"/>
      <c r="F8" s="22"/>
    </row>
    <row r="9" spans="1:6" ht="15" customHeight="1">
      <c r="A9" s="640" t="s">
        <v>232</v>
      </c>
      <c r="B9" s="642" t="s">
        <v>233</v>
      </c>
      <c r="C9" s="642" t="s">
        <v>234</v>
      </c>
      <c r="D9" s="644" t="s">
        <v>235</v>
      </c>
      <c r="E9" s="645"/>
      <c r="F9" s="638" t="s">
        <v>405</v>
      </c>
    </row>
    <row r="10" spans="1:6" ht="15">
      <c r="A10" s="641"/>
      <c r="B10" s="643"/>
      <c r="C10" s="643"/>
      <c r="D10" s="646"/>
      <c r="E10" s="647"/>
      <c r="F10" s="639"/>
    </row>
    <row r="11" spans="1:6" ht="87.75" customHeight="1" thickBot="1">
      <c r="A11" s="641"/>
      <c r="B11" s="643"/>
      <c r="C11" s="643"/>
      <c r="D11" s="224" t="s">
        <v>1221</v>
      </c>
      <c r="E11" s="224" t="s">
        <v>1222</v>
      </c>
      <c r="F11" s="639"/>
    </row>
    <row r="12" spans="1:6" ht="15.75" thickBot="1">
      <c r="A12" s="278" t="s">
        <v>1223</v>
      </c>
      <c r="B12" s="279"/>
      <c r="C12" s="285" t="s">
        <v>54</v>
      </c>
      <c r="D12" s="396">
        <f>SUM(D13:D19)</f>
        <v>15.25</v>
      </c>
      <c r="E12" s="308">
        <f>SUM(E13:E19)</f>
        <v>122</v>
      </c>
      <c r="F12" s="366">
        <f>SUM(F13:F19)</f>
        <v>167.01</v>
      </c>
    </row>
    <row r="13" spans="1:6" ht="30">
      <c r="A13" s="246">
        <v>1</v>
      </c>
      <c r="B13" s="25" t="s">
        <v>1177</v>
      </c>
      <c r="C13" s="25" t="s">
        <v>1161</v>
      </c>
      <c r="D13" s="208">
        <f aca="true" t="shared" si="0" ref="D13:D19">ROUND(+E13/8,2)</f>
        <v>2</v>
      </c>
      <c r="E13" s="295">
        <v>16</v>
      </c>
      <c r="F13" s="254">
        <f>+ROUND((230/21)*D13,2)</f>
        <v>21.9</v>
      </c>
    </row>
    <row r="14" spans="1:6" ht="30">
      <c r="A14" s="92">
        <v>2</v>
      </c>
      <c r="B14" s="13" t="s">
        <v>1177</v>
      </c>
      <c r="C14" s="13" t="s">
        <v>1162</v>
      </c>
      <c r="D14" s="39">
        <f t="shared" si="0"/>
        <v>2.75</v>
      </c>
      <c r="E14" s="26">
        <v>22</v>
      </c>
      <c r="F14" s="248">
        <f aca="true" t="shared" si="1" ref="F14:F19">+ROUND((230/21)*D14,2)</f>
        <v>30.12</v>
      </c>
    </row>
    <row r="15" spans="1:6" ht="15">
      <c r="A15" s="92">
        <v>3</v>
      </c>
      <c r="B15" s="13" t="s">
        <v>1177</v>
      </c>
      <c r="C15" s="13" t="s">
        <v>1163</v>
      </c>
      <c r="D15" s="39">
        <f t="shared" si="0"/>
        <v>1.5</v>
      </c>
      <c r="E15" s="26">
        <v>12</v>
      </c>
      <c r="F15" s="248">
        <f t="shared" si="1"/>
        <v>16.43</v>
      </c>
    </row>
    <row r="16" spans="1:6" ht="30">
      <c r="A16" s="92">
        <v>4</v>
      </c>
      <c r="B16" s="13" t="s">
        <v>1177</v>
      </c>
      <c r="C16" s="13" t="s">
        <v>1164</v>
      </c>
      <c r="D16" s="39">
        <f t="shared" si="0"/>
        <v>3.5</v>
      </c>
      <c r="E16" s="26">
        <v>28</v>
      </c>
      <c r="F16" s="248">
        <f t="shared" si="1"/>
        <v>38.33</v>
      </c>
    </row>
    <row r="17" spans="1:6" ht="15">
      <c r="A17" s="92">
        <v>5</v>
      </c>
      <c r="B17" s="13" t="s">
        <v>1177</v>
      </c>
      <c r="C17" s="13" t="s">
        <v>1165</v>
      </c>
      <c r="D17" s="39">
        <f t="shared" si="0"/>
        <v>2.25</v>
      </c>
      <c r="E17" s="26">
        <v>18</v>
      </c>
      <c r="F17" s="248">
        <f t="shared" si="1"/>
        <v>24.64</v>
      </c>
    </row>
    <row r="18" spans="1:6" ht="15">
      <c r="A18" s="96">
        <v>6</v>
      </c>
      <c r="B18" s="13" t="s">
        <v>1177</v>
      </c>
      <c r="C18" s="5" t="s">
        <v>1166</v>
      </c>
      <c r="D18" s="39">
        <f t="shared" si="0"/>
        <v>2</v>
      </c>
      <c r="E18" s="27">
        <v>16</v>
      </c>
      <c r="F18" s="248">
        <f t="shared" si="1"/>
        <v>21.9</v>
      </c>
    </row>
    <row r="19" spans="1:6" ht="14.25" customHeight="1">
      <c r="A19" s="96">
        <v>7</v>
      </c>
      <c r="B19" s="13" t="s">
        <v>1177</v>
      </c>
      <c r="C19" s="5" t="s">
        <v>1167</v>
      </c>
      <c r="D19" s="39">
        <f t="shared" si="0"/>
        <v>1.25</v>
      </c>
      <c r="E19" s="27">
        <v>10</v>
      </c>
      <c r="F19" s="248">
        <f t="shared" si="1"/>
        <v>13.69</v>
      </c>
    </row>
    <row r="20" spans="1:6" ht="15.75" thickBot="1">
      <c r="A20" s="255"/>
      <c r="B20" s="256"/>
      <c r="C20" s="358"/>
      <c r="D20" s="370"/>
      <c r="E20" s="370"/>
      <c r="F20" s="258"/>
    </row>
    <row r="21" spans="1:6" ht="15.75" thickBot="1">
      <c r="A21" s="278" t="s">
        <v>1247</v>
      </c>
      <c r="B21" s="220"/>
      <c r="C21" s="285" t="s">
        <v>54</v>
      </c>
      <c r="D21" s="368">
        <f>SUM(D22:D26)</f>
        <v>12</v>
      </c>
      <c r="E21" s="368">
        <f>SUM(E22:E26)</f>
        <v>96</v>
      </c>
      <c r="F21" s="366">
        <f>SUM(F22:F26)</f>
        <v>131.44</v>
      </c>
    </row>
    <row r="22" spans="1:6" ht="15">
      <c r="A22" s="501">
        <v>1</v>
      </c>
      <c r="B22" s="25" t="s">
        <v>1177</v>
      </c>
      <c r="C22" s="361" t="s">
        <v>1168</v>
      </c>
      <c r="D22" s="208">
        <f aca="true" t="shared" si="2" ref="D22:D31">ROUND(+E22/8,2)</f>
        <v>1.5</v>
      </c>
      <c r="E22" s="301">
        <v>12</v>
      </c>
      <c r="F22" s="254">
        <f>+ROUND((230/21)*D22,2)</f>
        <v>16.43</v>
      </c>
    </row>
    <row r="23" spans="1:6" ht="15">
      <c r="A23" s="98">
        <v>2</v>
      </c>
      <c r="B23" s="13" t="s">
        <v>1177</v>
      </c>
      <c r="C23" s="5" t="s">
        <v>1169</v>
      </c>
      <c r="D23" s="39">
        <f t="shared" si="2"/>
        <v>1.25</v>
      </c>
      <c r="E23" s="28">
        <v>10</v>
      </c>
      <c r="F23" s="248">
        <f>+ROUND((230/21)*D23,2)</f>
        <v>13.69</v>
      </c>
    </row>
    <row r="24" spans="1:6" ht="30">
      <c r="A24" s="101">
        <v>3</v>
      </c>
      <c r="B24" s="13" t="s">
        <v>1177</v>
      </c>
      <c r="C24" s="23" t="s">
        <v>1170</v>
      </c>
      <c r="D24" s="39">
        <f t="shared" si="2"/>
        <v>3.25</v>
      </c>
      <c r="E24" s="33">
        <v>26</v>
      </c>
      <c r="F24" s="248">
        <f>+ROUND((230/21)*D24,2)</f>
        <v>35.6</v>
      </c>
    </row>
    <row r="25" spans="1:6" ht="15">
      <c r="A25" s="98">
        <v>4</v>
      </c>
      <c r="B25" s="13" t="s">
        <v>1177</v>
      </c>
      <c r="C25" s="15" t="s">
        <v>1171</v>
      </c>
      <c r="D25" s="39">
        <f t="shared" si="2"/>
        <v>1.75</v>
      </c>
      <c r="E25" s="28">
        <v>14</v>
      </c>
      <c r="F25" s="248">
        <f>+ROUND((230/21)*D25,2)</f>
        <v>19.17</v>
      </c>
    </row>
    <row r="26" spans="1:6" ht="15">
      <c r="A26" s="98">
        <v>5</v>
      </c>
      <c r="B26" s="13" t="s">
        <v>1177</v>
      </c>
      <c r="C26" s="5" t="s">
        <v>1172</v>
      </c>
      <c r="D26" s="39">
        <f t="shared" si="2"/>
        <v>4.25</v>
      </c>
      <c r="E26" s="28">
        <v>34</v>
      </c>
      <c r="F26" s="248">
        <f>+ROUND((230/21)*D26,2)</f>
        <v>46.55</v>
      </c>
    </row>
    <row r="27" spans="1:6" ht="15.75" thickBot="1">
      <c r="A27" s="255"/>
      <c r="B27" s="256"/>
      <c r="C27" s="256"/>
      <c r="D27" s="370"/>
      <c r="E27" s="370"/>
      <c r="F27" s="258"/>
    </row>
    <row r="28" spans="1:6" ht="15.75" thickBot="1">
      <c r="A28" s="278" t="s">
        <v>833</v>
      </c>
      <c r="B28" s="220"/>
      <c r="C28" s="285" t="s">
        <v>54</v>
      </c>
      <c r="D28" s="368">
        <f>D29+D30+D31</f>
        <v>19</v>
      </c>
      <c r="E28" s="368">
        <f>SUM(E29:E31)</f>
        <v>152</v>
      </c>
      <c r="F28" s="366">
        <f>SUM(F29:F31)</f>
        <v>208.1</v>
      </c>
    </row>
    <row r="29" spans="1:6" ht="15">
      <c r="A29" s="246">
        <v>1</v>
      </c>
      <c r="B29" s="25" t="s">
        <v>1177</v>
      </c>
      <c r="C29" s="361" t="s">
        <v>1172</v>
      </c>
      <c r="D29" s="208">
        <f t="shared" si="2"/>
        <v>4.25</v>
      </c>
      <c r="E29" s="442">
        <v>34</v>
      </c>
      <c r="F29" s="254">
        <f>+ROUND((230/21)*D29,2)</f>
        <v>46.55</v>
      </c>
    </row>
    <row r="30" spans="1:6" ht="15">
      <c r="A30" s="98">
        <v>2</v>
      </c>
      <c r="B30" s="13" t="s">
        <v>1177</v>
      </c>
      <c r="C30" s="15" t="s">
        <v>1173</v>
      </c>
      <c r="D30" s="39">
        <f t="shared" si="2"/>
        <v>9</v>
      </c>
      <c r="E30" s="35">
        <v>72</v>
      </c>
      <c r="F30" s="248">
        <f>+ROUND((230/21)*D30,2)</f>
        <v>98.57</v>
      </c>
    </row>
    <row r="31" spans="1:6" ht="45.75" thickBot="1">
      <c r="A31" s="307">
        <v>3</v>
      </c>
      <c r="B31" s="123" t="s">
        <v>1177</v>
      </c>
      <c r="C31" s="94" t="s">
        <v>1174</v>
      </c>
      <c r="D31" s="274">
        <f t="shared" si="2"/>
        <v>5.75</v>
      </c>
      <c r="E31" s="354">
        <v>46</v>
      </c>
      <c r="F31" s="275">
        <f>+ROUND((230/21)*D31,2)</f>
        <v>62.98</v>
      </c>
    </row>
    <row r="32" spans="1:6" ht="15.75" thickBot="1">
      <c r="A32" s="412"/>
      <c r="B32" s="413" t="s">
        <v>407</v>
      </c>
      <c r="C32" s="351"/>
      <c r="D32" s="351">
        <f>+D12+D21+D28</f>
        <v>46.25</v>
      </c>
      <c r="E32" s="351">
        <f>+E12+E21+E28</f>
        <v>370</v>
      </c>
      <c r="F32" s="352">
        <f>+F12+F21+F28</f>
        <v>506.54999999999995</v>
      </c>
    </row>
    <row r="33" ht="15">
      <c r="A33" s="24"/>
    </row>
    <row r="34" spans="1:6" ht="15">
      <c r="A34" s="24"/>
      <c r="D34" s="37"/>
      <c r="E34" s="37"/>
      <c r="F34" s="37"/>
    </row>
    <row r="35" ht="15">
      <c r="A35" s="24"/>
    </row>
  </sheetData>
  <sheetProtection/>
  <mergeCells count="9">
    <mergeCell ref="F9:F11"/>
    <mergeCell ref="A9:A11"/>
    <mergeCell ref="B9:B11"/>
    <mergeCell ref="C9:C11"/>
    <mergeCell ref="D9:E10"/>
    <mergeCell ref="A1:F1"/>
    <mergeCell ref="A3:F3"/>
    <mergeCell ref="A5:F5"/>
    <mergeCell ref="A7:F7"/>
  </mergeCells>
  <printOptions/>
  <pageMargins left="0.7" right="0.7" top="0.75" bottom="0.75" header="0.3" footer="0.3"/>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K82"/>
  <sheetViews>
    <sheetView zoomScalePageLayoutView="0" workbookViewId="0" topLeftCell="A1">
      <selection activeCell="J11" sqref="J11"/>
    </sheetView>
  </sheetViews>
  <sheetFormatPr defaultColWidth="9.140625" defaultRowHeight="15"/>
  <cols>
    <col min="1" max="1" width="3.140625" style="10" bestFit="1" customWidth="1"/>
    <col min="2" max="2" width="30.8515625" style="10" bestFit="1" customWidth="1"/>
    <col min="3" max="3" width="47.00390625" style="10" customWidth="1"/>
    <col min="4" max="4" width="13.7109375" style="10" customWidth="1"/>
    <col min="5" max="5" width="14.421875" style="10" customWidth="1"/>
    <col min="6" max="6" width="18.140625" style="10" customWidth="1"/>
    <col min="7" max="7" width="9.28125" style="10" customWidth="1"/>
    <col min="8" max="16384" width="9.140625" style="10" customWidth="1"/>
  </cols>
  <sheetData>
    <row r="1" spans="1:6" ht="15">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7" ht="15" customHeight="1">
      <c r="A7" s="606" t="s">
        <v>1370</v>
      </c>
      <c r="B7" s="606"/>
      <c r="C7" s="606"/>
      <c r="D7" s="606"/>
      <c r="E7" s="606"/>
      <c r="F7" s="606"/>
      <c r="G7" s="22"/>
    </row>
    <row r="8" spans="1:7" ht="15.75" thickBot="1">
      <c r="A8" s="11"/>
      <c r="B8" s="22"/>
      <c r="C8" s="22"/>
      <c r="D8" s="11"/>
      <c r="E8" s="11"/>
      <c r="F8" s="22"/>
      <c r="G8" s="22"/>
    </row>
    <row r="9" spans="1:7" ht="15" customHeight="1">
      <c r="A9" s="640" t="s">
        <v>232</v>
      </c>
      <c r="B9" s="642" t="s">
        <v>233</v>
      </c>
      <c r="C9" s="642" t="s">
        <v>234</v>
      </c>
      <c r="D9" s="644" t="s">
        <v>235</v>
      </c>
      <c r="E9" s="645"/>
      <c r="F9" s="638" t="s">
        <v>405</v>
      </c>
      <c r="G9" s="22"/>
    </row>
    <row r="10" spans="1:7" ht="15">
      <c r="A10" s="641"/>
      <c r="B10" s="643"/>
      <c r="C10" s="643"/>
      <c r="D10" s="646"/>
      <c r="E10" s="647"/>
      <c r="F10" s="639"/>
      <c r="G10" s="22"/>
    </row>
    <row r="11" spans="1:7" ht="96.75" customHeight="1" thickBot="1">
      <c r="A11" s="641"/>
      <c r="B11" s="643"/>
      <c r="C11" s="643"/>
      <c r="D11" s="224" t="s">
        <v>1221</v>
      </c>
      <c r="E11" s="224" t="s">
        <v>1222</v>
      </c>
      <c r="F11" s="639"/>
      <c r="G11" s="22"/>
    </row>
    <row r="12" spans="1:7" ht="15.75" thickBot="1">
      <c r="A12" s="225"/>
      <c r="B12" s="244" t="s">
        <v>361</v>
      </c>
      <c r="C12" s="226"/>
      <c r="D12" s="226"/>
      <c r="E12" s="226"/>
      <c r="F12" s="228"/>
      <c r="G12" s="22"/>
    </row>
    <row r="13" spans="1:7" ht="15">
      <c r="A13" s="246"/>
      <c r="B13" s="240"/>
      <c r="C13" s="241" t="s">
        <v>369</v>
      </c>
      <c r="D13" s="242">
        <f>SUM(D14:D20)</f>
        <v>2.4</v>
      </c>
      <c r="E13" s="243">
        <f>SUM(E14:E20)</f>
        <v>19</v>
      </c>
      <c r="F13" s="247">
        <f>SUM(F14:F20)</f>
        <v>26.280000000000005</v>
      </c>
      <c r="G13" s="22"/>
    </row>
    <row r="14" spans="1:7" ht="30">
      <c r="A14" s="92">
        <v>1</v>
      </c>
      <c r="B14" s="13" t="s">
        <v>1177</v>
      </c>
      <c r="C14" s="18" t="s">
        <v>362</v>
      </c>
      <c r="D14" s="39">
        <f>ROUND(+E14/8,2)</f>
        <v>0.38</v>
      </c>
      <c r="E14" s="26">
        <v>3</v>
      </c>
      <c r="F14" s="248">
        <f>+ROUND((230/21)*D14,2)</f>
        <v>4.16</v>
      </c>
      <c r="G14" s="22"/>
    </row>
    <row r="15" spans="1:7" ht="15">
      <c r="A15" s="92">
        <v>2</v>
      </c>
      <c r="B15" s="13" t="s">
        <v>1177</v>
      </c>
      <c r="C15" s="21" t="s">
        <v>363</v>
      </c>
      <c r="D15" s="39">
        <f aca="true" t="shared" si="0" ref="D15:D20">ROUND(+E15/8,2)</f>
        <v>0.25</v>
      </c>
      <c r="E15" s="21">
        <v>2</v>
      </c>
      <c r="F15" s="248">
        <f aca="true" t="shared" si="1" ref="F15:F20">+ROUND((230/21)*D15,2)</f>
        <v>2.74</v>
      </c>
      <c r="G15" s="22"/>
    </row>
    <row r="16" spans="1:7" ht="45">
      <c r="A16" s="92">
        <v>3</v>
      </c>
      <c r="B16" s="13" t="s">
        <v>1177</v>
      </c>
      <c r="C16" s="18" t="s">
        <v>364</v>
      </c>
      <c r="D16" s="39">
        <f t="shared" si="0"/>
        <v>0.38</v>
      </c>
      <c r="E16" s="21">
        <v>3</v>
      </c>
      <c r="F16" s="248">
        <f t="shared" si="1"/>
        <v>4.16</v>
      </c>
      <c r="G16" s="22"/>
    </row>
    <row r="17" spans="1:7" ht="15">
      <c r="A17" s="92">
        <v>4</v>
      </c>
      <c r="B17" s="13" t="s">
        <v>1177</v>
      </c>
      <c r="C17" s="21" t="s">
        <v>365</v>
      </c>
      <c r="D17" s="39">
        <f t="shared" si="0"/>
        <v>0.38</v>
      </c>
      <c r="E17" s="21">
        <v>3</v>
      </c>
      <c r="F17" s="248">
        <f t="shared" si="1"/>
        <v>4.16</v>
      </c>
      <c r="G17" s="22"/>
    </row>
    <row r="18" spans="1:7" ht="15">
      <c r="A18" s="92">
        <v>5</v>
      </c>
      <c r="B18" s="13" t="s">
        <v>1177</v>
      </c>
      <c r="C18" s="21" t="s">
        <v>366</v>
      </c>
      <c r="D18" s="39">
        <f t="shared" si="0"/>
        <v>0.38</v>
      </c>
      <c r="E18" s="21">
        <v>3</v>
      </c>
      <c r="F18" s="248">
        <f t="shared" si="1"/>
        <v>4.16</v>
      </c>
      <c r="G18" s="22"/>
    </row>
    <row r="19" spans="1:7" ht="15">
      <c r="A19" s="92">
        <v>6</v>
      </c>
      <c r="B19" s="13" t="s">
        <v>1177</v>
      </c>
      <c r="C19" s="21" t="s">
        <v>367</v>
      </c>
      <c r="D19" s="39">
        <f t="shared" si="0"/>
        <v>0.25</v>
      </c>
      <c r="E19" s="21">
        <v>2</v>
      </c>
      <c r="F19" s="248">
        <f t="shared" si="1"/>
        <v>2.74</v>
      </c>
      <c r="G19" s="22"/>
    </row>
    <row r="20" spans="1:6" ht="30">
      <c r="A20" s="96">
        <v>7</v>
      </c>
      <c r="B20" s="5" t="s">
        <v>1177</v>
      </c>
      <c r="C20" s="18" t="s">
        <v>368</v>
      </c>
      <c r="D20" s="39">
        <f t="shared" si="0"/>
        <v>0.38</v>
      </c>
      <c r="E20" s="21">
        <v>3</v>
      </c>
      <c r="F20" s="248">
        <f t="shared" si="1"/>
        <v>4.16</v>
      </c>
    </row>
    <row r="21" spans="1:6" ht="15.75" thickBot="1">
      <c r="A21" s="255"/>
      <c r="B21" s="256"/>
      <c r="C21" s="256"/>
      <c r="D21" s="257"/>
      <c r="E21" s="257"/>
      <c r="F21" s="258"/>
    </row>
    <row r="22" spans="1:6" ht="15.75" thickBot="1">
      <c r="A22" s="218"/>
      <c r="B22" s="220" t="s">
        <v>370</v>
      </c>
      <c r="C22" s="219"/>
      <c r="D22" s="219"/>
      <c r="E22" s="219"/>
      <c r="F22" s="264"/>
    </row>
    <row r="23" spans="1:6" ht="15">
      <c r="A23" s="259"/>
      <c r="B23" s="260"/>
      <c r="C23" s="241" t="s">
        <v>369</v>
      </c>
      <c r="D23" s="261">
        <f>SUM(D24:D33)</f>
        <v>1.2999999999999998</v>
      </c>
      <c r="E23" s="262">
        <f>SUM(E24:E33)</f>
        <v>10</v>
      </c>
      <c r="F23" s="263">
        <f>SUM(F24:F33)</f>
        <v>14.2</v>
      </c>
    </row>
    <row r="24" spans="1:6" ht="15">
      <c r="A24" s="249">
        <v>1</v>
      </c>
      <c r="B24" s="15" t="s">
        <v>1177</v>
      </c>
      <c r="C24" s="21" t="s">
        <v>371</v>
      </c>
      <c r="D24" s="39">
        <f>ROUND(+E24/8,2)</f>
        <v>0.13</v>
      </c>
      <c r="E24" s="43">
        <v>1</v>
      </c>
      <c r="F24" s="248">
        <f aca="true" t="shared" si="2" ref="F24:F33">+ROUND((230/21)*D24,2)</f>
        <v>1.42</v>
      </c>
    </row>
    <row r="25" spans="1:6" ht="15">
      <c r="A25" s="249">
        <v>2</v>
      </c>
      <c r="B25" s="15" t="s">
        <v>1177</v>
      </c>
      <c r="C25" s="21" t="s">
        <v>372</v>
      </c>
      <c r="D25" s="39">
        <f aca="true" t="shared" si="3" ref="D25:D33">ROUND(+E25/8,2)</f>
        <v>0.13</v>
      </c>
      <c r="E25" s="43">
        <v>1</v>
      </c>
      <c r="F25" s="248">
        <f t="shared" si="2"/>
        <v>1.42</v>
      </c>
    </row>
    <row r="26" spans="1:6" ht="15">
      <c r="A26" s="249">
        <v>3</v>
      </c>
      <c r="B26" s="15" t="s">
        <v>1177</v>
      </c>
      <c r="C26" s="21" t="s">
        <v>373</v>
      </c>
      <c r="D26" s="39">
        <f t="shared" si="3"/>
        <v>0.13</v>
      </c>
      <c r="E26" s="43">
        <v>1</v>
      </c>
      <c r="F26" s="248">
        <f t="shared" si="2"/>
        <v>1.42</v>
      </c>
    </row>
    <row r="27" spans="1:6" ht="15">
      <c r="A27" s="249">
        <v>4</v>
      </c>
      <c r="B27" s="15" t="s">
        <v>1177</v>
      </c>
      <c r="C27" s="21" t="s">
        <v>374</v>
      </c>
      <c r="D27" s="39">
        <f t="shared" si="3"/>
        <v>0.13</v>
      </c>
      <c r="E27" s="43">
        <v>1</v>
      </c>
      <c r="F27" s="248">
        <f t="shared" si="2"/>
        <v>1.42</v>
      </c>
    </row>
    <row r="28" spans="1:6" ht="15">
      <c r="A28" s="249">
        <v>5</v>
      </c>
      <c r="B28" s="15" t="s">
        <v>1177</v>
      </c>
      <c r="C28" s="21" t="s">
        <v>375</v>
      </c>
      <c r="D28" s="39">
        <f t="shared" si="3"/>
        <v>0.13</v>
      </c>
      <c r="E28" s="43">
        <v>1</v>
      </c>
      <c r="F28" s="248">
        <f t="shared" si="2"/>
        <v>1.42</v>
      </c>
    </row>
    <row r="29" spans="1:6" ht="15">
      <c r="A29" s="249">
        <v>6</v>
      </c>
      <c r="B29" s="15" t="s">
        <v>1177</v>
      </c>
      <c r="C29" s="21" t="s">
        <v>376</v>
      </c>
      <c r="D29" s="39">
        <f t="shared" si="3"/>
        <v>0.13</v>
      </c>
      <c r="E29" s="43">
        <v>1</v>
      </c>
      <c r="F29" s="248">
        <f t="shared" si="2"/>
        <v>1.42</v>
      </c>
    </row>
    <row r="30" spans="1:6" ht="15">
      <c r="A30" s="249">
        <v>7</v>
      </c>
      <c r="B30" s="15" t="s">
        <v>1177</v>
      </c>
      <c r="C30" s="21" t="s">
        <v>377</v>
      </c>
      <c r="D30" s="39">
        <f t="shared" si="3"/>
        <v>0.13</v>
      </c>
      <c r="E30" s="43">
        <v>1</v>
      </c>
      <c r="F30" s="248">
        <f t="shared" si="2"/>
        <v>1.42</v>
      </c>
    </row>
    <row r="31" spans="1:6" ht="15">
      <c r="A31" s="249">
        <v>8</v>
      </c>
      <c r="B31" s="15" t="s">
        <v>1177</v>
      </c>
      <c r="C31" s="21" t="s">
        <v>378</v>
      </c>
      <c r="D31" s="39">
        <f t="shared" si="3"/>
        <v>0.13</v>
      </c>
      <c r="E31" s="43">
        <v>1</v>
      </c>
      <c r="F31" s="248">
        <f t="shared" si="2"/>
        <v>1.42</v>
      </c>
    </row>
    <row r="32" spans="1:6" ht="15">
      <c r="A32" s="249">
        <v>9</v>
      </c>
      <c r="B32" s="15" t="s">
        <v>1177</v>
      </c>
      <c r="C32" s="21" t="s">
        <v>379</v>
      </c>
      <c r="D32" s="39">
        <f t="shared" si="3"/>
        <v>0.13</v>
      </c>
      <c r="E32" s="43">
        <v>1</v>
      </c>
      <c r="F32" s="248">
        <f t="shared" si="2"/>
        <v>1.42</v>
      </c>
    </row>
    <row r="33" spans="1:6" ht="15">
      <c r="A33" s="249">
        <v>10</v>
      </c>
      <c r="B33" s="15" t="s">
        <v>1177</v>
      </c>
      <c r="C33" s="21" t="s">
        <v>380</v>
      </c>
      <c r="D33" s="39">
        <f t="shared" si="3"/>
        <v>0.13</v>
      </c>
      <c r="E33" s="43">
        <v>1</v>
      </c>
      <c r="F33" s="248">
        <f t="shared" si="2"/>
        <v>1.42</v>
      </c>
    </row>
    <row r="34" spans="1:6" ht="15.75" thickBot="1">
      <c r="A34" s="255"/>
      <c r="B34" s="256"/>
      <c r="C34" s="256"/>
      <c r="D34" s="257"/>
      <c r="E34" s="257"/>
      <c r="F34" s="258"/>
    </row>
    <row r="35" spans="1:6" ht="15.75" thickBot="1">
      <c r="A35" s="218"/>
      <c r="B35" s="244" t="s">
        <v>411</v>
      </c>
      <c r="C35" s="219"/>
      <c r="D35" s="219"/>
      <c r="E35" s="219"/>
      <c r="F35" s="264"/>
    </row>
    <row r="36" spans="1:6" ht="15">
      <c r="A36" s="259"/>
      <c r="B36" s="240"/>
      <c r="C36" s="241" t="s">
        <v>381</v>
      </c>
      <c r="D36" s="261">
        <f>SUM(D37:D40)</f>
        <v>1.26</v>
      </c>
      <c r="E36" s="262">
        <f>SUM(E37:E40)</f>
        <v>10</v>
      </c>
      <c r="F36" s="263">
        <f>SUM(F37:F40)</f>
        <v>13.8</v>
      </c>
    </row>
    <row r="37" spans="1:6" ht="15">
      <c r="A37" s="249">
        <v>1</v>
      </c>
      <c r="B37" s="15" t="s">
        <v>1177</v>
      </c>
      <c r="C37" s="21" t="s">
        <v>382</v>
      </c>
      <c r="D37" s="39">
        <f>ROUND(+E37/8,2)</f>
        <v>0.38</v>
      </c>
      <c r="E37" s="21">
        <v>3</v>
      </c>
      <c r="F37" s="248">
        <f>+ROUND((230/21)*D37,2)</f>
        <v>4.16</v>
      </c>
    </row>
    <row r="38" spans="1:6" ht="15">
      <c r="A38" s="249">
        <v>2</v>
      </c>
      <c r="B38" s="15" t="s">
        <v>1177</v>
      </c>
      <c r="C38" s="21" t="s">
        <v>1374</v>
      </c>
      <c r="D38" s="39">
        <f>ROUND(+E38/8,2)</f>
        <v>0.38</v>
      </c>
      <c r="E38" s="21">
        <v>3</v>
      </c>
      <c r="F38" s="248">
        <f>+ROUND((230/21)*D38,2)</f>
        <v>4.16</v>
      </c>
    </row>
    <row r="39" spans="1:6" ht="15">
      <c r="A39" s="249">
        <v>3</v>
      </c>
      <c r="B39" s="15" t="s">
        <v>1177</v>
      </c>
      <c r="C39" s="21" t="s">
        <v>383</v>
      </c>
      <c r="D39" s="39">
        <f>ROUND(+E39/8,2)</f>
        <v>0.25</v>
      </c>
      <c r="E39" s="21">
        <v>2</v>
      </c>
      <c r="F39" s="248">
        <f>+ROUND((230/21)*D39,2)</f>
        <v>2.74</v>
      </c>
    </row>
    <row r="40" spans="1:6" ht="15">
      <c r="A40" s="249">
        <v>4</v>
      </c>
      <c r="B40" s="15" t="s">
        <v>1177</v>
      </c>
      <c r="C40" s="21" t="s">
        <v>384</v>
      </c>
      <c r="D40" s="39">
        <f>ROUND(+E40/8,2)</f>
        <v>0.25</v>
      </c>
      <c r="E40" s="21">
        <v>2</v>
      </c>
      <c r="F40" s="248">
        <f>+ROUND((230/21)*D40,2)</f>
        <v>2.74</v>
      </c>
    </row>
    <row r="41" spans="1:6" ht="15">
      <c r="A41" s="249"/>
      <c r="B41" s="15"/>
      <c r="C41" s="21"/>
      <c r="D41" s="39"/>
      <c r="E41" s="21"/>
      <c r="F41" s="248"/>
    </row>
    <row r="42" spans="1:6" ht="15.75" thickBot="1">
      <c r="A42" s="255"/>
      <c r="B42" s="256"/>
      <c r="C42" s="256"/>
      <c r="D42" s="257"/>
      <c r="E42" s="257"/>
      <c r="F42" s="258"/>
    </row>
    <row r="43" spans="1:6" ht="15.75" thickBot="1">
      <c r="A43" s="218"/>
      <c r="B43" s="244" t="s">
        <v>408</v>
      </c>
      <c r="C43" s="219"/>
      <c r="D43" s="219"/>
      <c r="E43" s="219"/>
      <c r="F43" s="264"/>
    </row>
    <row r="44" spans="1:6" ht="15">
      <c r="A44" s="259"/>
      <c r="B44" s="240"/>
      <c r="C44" s="241" t="s">
        <v>381</v>
      </c>
      <c r="D44" s="261">
        <f>SUM(D45:D60)</f>
        <v>5.51</v>
      </c>
      <c r="E44" s="262">
        <f>SUM(E45:E60)</f>
        <v>44</v>
      </c>
      <c r="F44" s="263">
        <f>SUM(F45:F60)</f>
        <v>60.37000000000002</v>
      </c>
    </row>
    <row r="45" spans="1:6" ht="15">
      <c r="A45" s="249">
        <v>1</v>
      </c>
      <c r="B45" s="15" t="s">
        <v>1177</v>
      </c>
      <c r="C45" s="13" t="s">
        <v>385</v>
      </c>
      <c r="D45" s="39">
        <f aca="true" t="shared" si="4" ref="D45:D60">ROUND(+E45/8,2)</f>
        <v>0.63</v>
      </c>
      <c r="E45" s="21">
        <v>5</v>
      </c>
      <c r="F45" s="248">
        <f aca="true" t="shared" si="5" ref="F45:F60">+ROUND((230/21)*D45,2)</f>
        <v>6.9</v>
      </c>
    </row>
    <row r="46" spans="1:6" ht="15">
      <c r="A46" s="249">
        <v>2</v>
      </c>
      <c r="B46" s="15" t="s">
        <v>1177</v>
      </c>
      <c r="C46" s="13" t="s">
        <v>1371</v>
      </c>
      <c r="D46" s="39">
        <f t="shared" si="4"/>
        <v>0.88</v>
      </c>
      <c r="E46" s="21">
        <v>7</v>
      </c>
      <c r="F46" s="248">
        <f t="shared" si="5"/>
        <v>9.64</v>
      </c>
    </row>
    <row r="47" spans="1:6" ht="15">
      <c r="A47" s="249">
        <v>3</v>
      </c>
      <c r="B47" s="15" t="s">
        <v>1177</v>
      </c>
      <c r="C47" s="13" t="s">
        <v>386</v>
      </c>
      <c r="D47" s="39">
        <f t="shared" si="4"/>
        <v>1</v>
      </c>
      <c r="E47" s="21">
        <v>8</v>
      </c>
      <c r="F47" s="248">
        <f t="shared" si="5"/>
        <v>10.95</v>
      </c>
    </row>
    <row r="48" spans="1:6" ht="30">
      <c r="A48" s="249">
        <v>4</v>
      </c>
      <c r="B48" s="15" t="s">
        <v>1177</v>
      </c>
      <c r="C48" s="13" t="s">
        <v>387</v>
      </c>
      <c r="D48" s="15"/>
      <c r="E48" s="21"/>
      <c r="F48" s="250"/>
    </row>
    <row r="49" spans="1:6" ht="15">
      <c r="A49" s="249">
        <v>5</v>
      </c>
      <c r="B49" s="15" t="s">
        <v>1177</v>
      </c>
      <c r="C49" s="13" t="s">
        <v>636</v>
      </c>
      <c r="D49" s="39">
        <f t="shared" si="4"/>
        <v>0.25</v>
      </c>
      <c r="E49" s="21">
        <v>2</v>
      </c>
      <c r="F49" s="248">
        <f t="shared" si="5"/>
        <v>2.74</v>
      </c>
    </row>
    <row r="50" spans="1:6" ht="15">
      <c r="A50" s="249">
        <v>6</v>
      </c>
      <c r="B50" s="15" t="s">
        <v>1177</v>
      </c>
      <c r="C50" s="13" t="s">
        <v>1372</v>
      </c>
      <c r="D50" s="39">
        <f t="shared" si="4"/>
        <v>0.25</v>
      </c>
      <c r="E50" s="21">
        <v>2</v>
      </c>
      <c r="F50" s="248">
        <f t="shared" si="5"/>
        <v>2.74</v>
      </c>
    </row>
    <row r="51" spans="1:6" ht="15">
      <c r="A51" s="249">
        <v>7</v>
      </c>
      <c r="B51" s="15" t="s">
        <v>1177</v>
      </c>
      <c r="C51" s="13" t="s">
        <v>637</v>
      </c>
      <c r="D51" s="39">
        <f t="shared" si="4"/>
        <v>0.25</v>
      </c>
      <c r="E51" s="21">
        <v>2</v>
      </c>
      <c r="F51" s="248">
        <f t="shared" si="5"/>
        <v>2.74</v>
      </c>
    </row>
    <row r="52" spans="1:6" ht="15">
      <c r="A52" s="249">
        <v>8</v>
      </c>
      <c r="B52" s="15" t="s">
        <v>1177</v>
      </c>
      <c r="C52" s="13" t="s">
        <v>1373</v>
      </c>
      <c r="D52" s="39">
        <f t="shared" si="4"/>
        <v>0.25</v>
      </c>
      <c r="E52" s="21">
        <v>2</v>
      </c>
      <c r="F52" s="248">
        <f t="shared" si="5"/>
        <v>2.74</v>
      </c>
    </row>
    <row r="53" spans="1:6" ht="15">
      <c r="A53" s="249">
        <v>9</v>
      </c>
      <c r="B53" s="15" t="s">
        <v>1177</v>
      </c>
      <c r="C53" s="13" t="s">
        <v>638</v>
      </c>
      <c r="D53" s="39">
        <f t="shared" si="4"/>
        <v>0.25</v>
      </c>
      <c r="E53" s="21">
        <v>2</v>
      </c>
      <c r="F53" s="248">
        <f t="shared" si="5"/>
        <v>2.74</v>
      </c>
    </row>
    <row r="54" spans="1:6" ht="15">
      <c r="A54" s="249">
        <v>10</v>
      </c>
      <c r="B54" s="15" t="s">
        <v>1177</v>
      </c>
      <c r="C54" s="13" t="s">
        <v>639</v>
      </c>
      <c r="D54" s="39">
        <f t="shared" si="4"/>
        <v>0.25</v>
      </c>
      <c r="E54" s="21">
        <v>2</v>
      </c>
      <c r="F54" s="248">
        <f t="shared" si="5"/>
        <v>2.74</v>
      </c>
    </row>
    <row r="55" spans="1:6" ht="15">
      <c r="A55" s="249">
        <v>11</v>
      </c>
      <c r="B55" s="15" t="s">
        <v>1177</v>
      </c>
      <c r="C55" s="13" t="s">
        <v>640</v>
      </c>
      <c r="D55" s="39">
        <f t="shared" si="4"/>
        <v>0.25</v>
      </c>
      <c r="E55" s="21">
        <v>2</v>
      </c>
      <c r="F55" s="248">
        <f t="shared" si="5"/>
        <v>2.74</v>
      </c>
    </row>
    <row r="56" spans="1:6" ht="15">
      <c r="A56" s="249">
        <v>12</v>
      </c>
      <c r="B56" s="15" t="s">
        <v>1177</v>
      </c>
      <c r="C56" s="13" t="s">
        <v>641</v>
      </c>
      <c r="D56" s="39">
        <f t="shared" si="4"/>
        <v>0.25</v>
      </c>
      <c r="E56" s="21">
        <v>2</v>
      </c>
      <c r="F56" s="248">
        <f t="shared" si="5"/>
        <v>2.74</v>
      </c>
    </row>
    <row r="57" spans="1:6" ht="30">
      <c r="A57" s="249">
        <v>13</v>
      </c>
      <c r="B57" s="15" t="s">
        <v>1177</v>
      </c>
      <c r="C57" s="13" t="s">
        <v>642</v>
      </c>
      <c r="D57" s="39">
        <f t="shared" si="4"/>
        <v>0.25</v>
      </c>
      <c r="E57" s="21">
        <v>2</v>
      </c>
      <c r="F57" s="248">
        <f t="shared" si="5"/>
        <v>2.74</v>
      </c>
    </row>
    <row r="58" spans="1:6" ht="15">
      <c r="A58" s="249">
        <v>14</v>
      </c>
      <c r="B58" s="15" t="s">
        <v>1177</v>
      </c>
      <c r="C58" s="13" t="s">
        <v>643</v>
      </c>
      <c r="D58" s="39">
        <f t="shared" si="4"/>
        <v>0.25</v>
      </c>
      <c r="E58" s="21">
        <v>2</v>
      </c>
      <c r="F58" s="248">
        <f t="shared" si="5"/>
        <v>2.74</v>
      </c>
    </row>
    <row r="59" spans="1:6" ht="15">
      <c r="A59" s="249">
        <v>15</v>
      </c>
      <c r="B59" s="15" t="s">
        <v>1177</v>
      </c>
      <c r="C59" s="13" t="s">
        <v>644</v>
      </c>
      <c r="D59" s="39">
        <f t="shared" si="4"/>
        <v>0.25</v>
      </c>
      <c r="E59" s="21">
        <v>2</v>
      </c>
      <c r="F59" s="248">
        <f t="shared" si="5"/>
        <v>2.74</v>
      </c>
    </row>
    <row r="60" spans="1:6" ht="15">
      <c r="A60" s="249">
        <v>16</v>
      </c>
      <c r="B60" s="15" t="s">
        <v>1177</v>
      </c>
      <c r="C60" s="13" t="s">
        <v>645</v>
      </c>
      <c r="D60" s="39">
        <f t="shared" si="4"/>
        <v>0.25</v>
      </c>
      <c r="E60" s="21">
        <v>2</v>
      </c>
      <c r="F60" s="248">
        <f t="shared" si="5"/>
        <v>2.74</v>
      </c>
    </row>
    <row r="61" spans="1:6" ht="15.75" thickBot="1">
      <c r="A61" s="255"/>
      <c r="B61" s="256"/>
      <c r="C61" s="256"/>
      <c r="D61" s="257"/>
      <c r="E61" s="257"/>
      <c r="F61" s="258"/>
    </row>
    <row r="62" spans="1:6" ht="15.75" thickBot="1">
      <c r="A62" s="218"/>
      <c r="B62" s="244" t="s">
        <v>409</v>
      </c>
      <c r="C62" s="219"/>
      <c r="D62" s="219"/>
      <c r="E62" s="219"/>
      <c r="F62" s="264"/>
    </row>
    <row r="63" spans="1:6" ht="15">
      <c r="A63" s="259"/>
      <c r="B63" s="240"/>
      <c r="C63" s="241" t="s">
        <v>369</v>
      </c>
      <c r="D63" s="261">
        <f>SUM(D64:D72)</f>
        <v>8.16</v>
      </c>
      <c r="E63" s="262">
        <f>SUM(E64:E72)</f>
        <v>65</v>
      </c>
      <c r="F63" s="263">
        <f>SUM(F64:F72)</f>
        <v>89.37000000000002</v>
      </c>
    </row>
    <row r="64" spans="1:6" ht="15">
      <c r="A64" s="249">
        <v>1</v>
      </c>
      <c r="B64" s="15" t="s">
        <v>1177</v>
      </c>
      <c r="C64" s="21" t="s">
        <v>646</v>
      </c>
      <c r="D64" s="39">
        <f aca="true" t="shared" si="6" ref="D64:D72">ROUND(+E64/8,2)</f>
        <v>0.63</v>
      </c>
      <c r="E64" s="21">
        <v>5</v>
      </c>
      <c r="F64" s="248">
        <f aca="true" t="shared" si="7" ref="F64:F72">+ROUND((230/21)*D64,2)</f>
        <v>6.9</v>
      </c>
    </row>
    <row r="65" spans="1:6" ht="15" customHeight="1">
      <c r="A65" s="251">
        <v>2</v>
      </c>
      <c r="B65" s="44" t="s">
        <v>1177</v>
      </c>
      <c r="C65" s="18" t="s">
        <v>647</v>
      </c>
      <c r="D65" s="39">
        <f t="shared" si="6"/>
        <v>2.5</v>
      </c>
      <c r="E65" s="33">
        <v>20</v>
      </c>
      <c r="F65" s="248">
        <f t="shared" si="7"/>
        <v>27.38</v>
      </c>
    </row>
    <row r="66" spans="1:6" ht="30">
      <c r="A66" s="252">
        <v>3</v>
      </c>
      <c r="B66" s="21" t="s">
        <v>1177</v>
      </c>
      <c r="C66" s="18" t="s">
        <v>1375</v>
      </c>
      <c r="D66" s="39">
        <f t="shared" si="6"/>
        <v>1.63</v>
      </c>
      <c r="E66" s="21">
        <v>13</v>
      </c>
      <c r="F66" s="248">
        <f t="shared" si="7"/>
        <v>17.85</v>
      </c>
    </row>
    <row r="67" spans="1:6" ht="30">
      <c r="A67" s="249">
        <v>4</v>
      </c>
      <c r="B67" s="15" t="s">
        <v>1177</v>
      </c>
      <c r="C67" s="18" t="s">
        <v>648</v>
      </c>
      <c r="D67" s="39">
        <f t="shared" si="6"/>
        <v>0.63</v>
      </c>
      <c r="E67" s="21">
        <v>5</v>
      </c>
      <c r="F67" s="248">
        <f t="shared" si="7"/>
        <v>6.9</v>
      </c>
    </row>
    <row r="68" spans="1:6" ht="30">
      <c r="A68" s="249">
        <v>5</v>
      </c>
      <c r="B68" s="15" t="s">
        <v>1177</v>
      </c>
      <c r="C68" s="18" t="s">
        <v>1377</v>
      </c>
      <c r="D68" s="39">
        <f t="shared" si="6"/>
        <v>0.63</v>
      </c>
      <c r="E68" s="21">
        <v>5</v>
      </c>
      <c r="F68" s="248">
        <f t="shared" si="7"/>
        <v>6.9</v>
      </c>
    </row>
    <row r="69" spans="1:6" ht="15">
      <c r="A69" s="249">
        <v>6</v>
      </c>
      <c r="B69" s="15" t="s">
        <v>1177</v>
      </c>
      <c r="C69" s="21" t="s">
        <v>649</v>
      </c>
      <c r="D69" s="39">
        <f t="shared" si="6"/>
        <v>0.63</v>
      </c>
      <c r="E69" s="21">
        <v>5</v>
      </c>
      <c r="F69" s="248">
        <f t="shared" si="7"/>
        <v>6.9</v>
      </c>
    </row>
    <row r="70" spans="1:6" ht="15">
      <c r="A70" s="249">
        <v>7</v>
      </c>
      <c r="B70" s="15" t="s">
        <v>1177</v>
      </c>
      <c r="C70" s="21" t="s">
        <v>650</v>
      </c>
      <c r="D70" s="39">
        <f t="shared" si="6"/>
        <v>0.63</v>
      </c>
      <c r="E70" s="21">
        <v>5</v>
      </c>
      <c r="F70" s="248">
        <f t="shared" si="7"/>
        <v>6.9</v>
      </c>
    </row>
    <row r="71" spans="1:6" ht="30">
      <c r="A71" s="249">
        <v>8</v>
      </c>
      <c r="B71" s="15" t="s">
        <v>1177</v>
      </c>
      <c r="C71" s="18" t="s">
        <v>651</v>
      </c>
      <c r="D71" s="39">
        <f t="shared" si="6"/>
        <v>0.63</v>
      </c>
      <c r="E71" s="21">
        <v>5</v>
      </c>
      <c r="F71" s="248">
        <f t="shared" si="7"/>
        <v>6.9</v>
      </c>
    </row>
    <row r="72" spans="1:6" ht="15">
      <c r="A72" s="249">
        <v>9</v>
      </c>
      <c r="B72" s="15" t="s">
        <v>1177</v>
      </c>
      <c r="C72" s="21" t="s">
        <v>652</v>
      </c>
      <c r="D72" s="39">
        <f t="shared" si="6"/>
        <v>0.25</v>
      </c>
      <c r="E72" s="21">
        <v>2</v>
      </c>
      <c r="F72" s="248">
        <f t="shared" si="7"/>
        <v>2.74</v>
      </c>
    </row>
    <row r="73" spans="1:6" ht="15.75" thickBot="1">
      <c r="A73" s="255"/>
      <c r="B73" s="256"/>
      <c r="C73" s="256"/>
      <c r="D73" s="257"/>
      <c r="E73" s="257"/>
      <c r="F73" s="258"/>
    </row>
    <row r="74" spans="1:6" ht="15.75" thickBot="1">
      <c r="A74" s="218"/>
      <c r="B74" s="244" t="s">
        <v>410</v>
      </c>
      <c r="C74" s="219"/>
      <c r="D74" s="219"/>
      <c r="E74" s="219"/>
      <c r="F74" s="264"/>
    </row>
    <row r="75" spans="1:6" ht="15">
      <c r="A75" s="259"/>
      <c r="B75" s="240"/>
      <c r="C75" s="241" t="s">
        <v>657</v>
      </c>
      <c r="D75" s="261">
        <f>SUM(D76:D81)</f>
        <v>2.14</v>
      </c>
      <c r="E75" s="262">
        <f>SUM(E76:E81)</f>
        <v>17</v>
      </c>
      <c r="F75" s="263">
        <f>SUM(F76:F81)</f>
        <v>23.440000000000005</v>
      </c>
    </row>
    <row r="76" spans="1:11" ht="15">
      <c r="A76" s="249">
        <v>1</v>
      </c>
      <c r="B76" s="15" t="s">
        <v>1177</v>
      </c>
      <c r="C76" s="18" t="s">
        <v>653</v>
      </c>
      <c r="D76" s="39">
        <f>ROUND(+E76/8,2)</f>
        <v>0.38</v>
      </c>
      <c r="E76" s="21">
        <v>3</v>
      </c>
      <c r="F76" s="248">
        <f>+ROUND((230/21)*D76,2)</f>
        <v>4.16</v>
      </c>
      <c r="K76" s="29"/>
    </row>
    <row r="77" spans="1:6" ht="15">
      <c r="A77" s="249">
        <v>2</v>
      </c>
      <c r="B77" s="15" t="s">
        <v>1177</v>
      </c>
      <c r="C77" s="18" t="s">
        <v>1376</v>
      </c>
      <c r="D77" s="39">
        <f>ROUND(+E77/8,2)</f>
        <v>0.25</v>
      </c>
      <c r="E77" s="21">
        <v>2</v>
      </c>
      <c r="F77" s="248">
        <f>+ROUND((230/21)*D77,2)</f>
        <v>2.74</v>
      </c>
    </row>
    <row r="78" spans="1:6" ht="30">
      <c r="A78" s="249">
        <v>3</v>
      </c>
      <c r="B78" s="15" t="s">
        <v>1177</v>
      </c>
      <c r="C78" s="18" t="s">
        <v>654</v>
      </c>
      <c r="D78" s="39">
        <f>ROUND(+E78/8,2)</f>
        <v>0.63</v>
      </c>
      <c r="E78" s="21">
        <v>5</v>
      </c>
      <c r="F78" s="248">
        <f>+ROUND((230/21)*D78,2)</f>
        <v>6.9</v>
      </c>
    </row>
    <row r="79" spans="1:6" ht="45">
      <c r="A79" s="249">
        <v>4</v>
      </c>
      <c r="B79" s="15" t="s">
        <v>1177</v>
      </c>
      <c r="C79" s="18" t="s">
        <v>655</v>
      </c>
      <c r="D79" s="39">
        <f>ROUND(+E79/8,2)</f>
        <v>0.63</v>
      </c>
      <c r="E79" s="21">
        <v>5</v>
      </c>
      <c r="F79" s="248">
        <f>+ROUND((230/21)*D79,2)</f>
        <v>6.9</v>
      </c>
    </row>
    <row r="80" spans="1:6" ht="15">
      <c r="A80" s="249">
        <v>5</v>
      </c>
      <c r="B80" s="15" t="s">
        <v>1177</v>
      </c>
      <c r="C80" s="648" t="s">
        <v>656</v>
      </c>
      <c r="D80" s="649">
        <f>ROUND(+E80/8,2)</f>
        <v>0.25</v>
      </c>
      <c r="E80" s="632">
        <v>2</v>
      </c>
      <c r="F80" s="651">
        <f>+ROUND((230/21)*D80,2)</f>
        <v>2.74</v>
      </c>
    </row>
    <row r="81" spans="1:6" ht="15">
      <c r="A81" s="249">
        <v>6</v>
      </c>
      <c r="B81" s="15" t="s">
        <v>1177</v>
      </c>
      <c r="C81" s="648"/>
      <c r="D81" s="650"/>
      <c r="E81" s="632"/>
      <c r="F81" s="652"/>
    </row>
    <row r="82" spans="1:7" ht="15.75" thickBot="1">
      <c r="A82" s="265"/>
      <c r="B82" s="266"/>
      <c r="C82" s="267" t="s">
        <v>658</v>
      </c>
      <c r="D82" s="268">
        <f>+D13+D23+D36+D44+D63+D75</f>
        <v>20.77</v>
      </c>
      <c r="E82" s="269">
        <f>+E13+E23+E36+E44+E63+E75</f>
        <v>165</v>
      </c>
      <c r="F82" s="270">
        <f>+F13+F23+F36+F44+F63+F75</f>
        <v>227.46000000000004</v>
      </c>
      <c r="G82" s="37"/>
    </row>
  </sheetData>
  <sheetProtection/>
  <mergeCells count="13">
    <mergeCell ref="A7:F7"/>
    <mergeCell ref="C9:C11"/>
    <mergeCell ref="D9:E10"/>
    <mergeCell ref="C80:C81"/>
    <mergeCell ref="D80:D81"/>
    <mergeCell ref="E80:E81"/>
    <mergeCell ref="F80:F81"/>
    <mergeCell ref="A1:F1"/>
    <mergeCell ref="A3:F3"/>
    <mergeCell ref="A5:F5"/>
    <mergeCell ref="F9:F11"/>
    <mergeCell ref="A9:A11"/>
    <mergeCell ref="B9:B11"/>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40"/>
  <sheetViews>
    <sheetView zoomScalePageLayoutView="0" workbookViewId="0" topLeftCell="A16">
      <selection activeCell="A38" sqref="A38:IV38"/>
    </sheetView>
  </sheetViews>
  <sheetFormatPr defaultColWidth="9.140625" defaultRowHeight="15"/>
  <cols>
    <col min="1" max="1" width="10.7109375" style="10" bestFit="1" customWidth="1"/>
    <col min="2" max="2" width="15.28125" style="10" customWidth="1"/>
    <col min="3" max="3" width="45.7109375" style="10" customWidth="1"/>
    <col min="4" max="4" width="12.140625" style="10" customWidth="1"/>
    <col min="5" max="5" width="11.8515625" style="10" customWidth="1"/>
    <col min="6" max="6" width="17.8515625" style="10" customWidth="1"/>
    <col min="7" max="16384" width="9.140625" style="10" customWidth="1"/>
  </cols>
  <sheetData>
    <row r="1" spans="1:6" ht="15" customHeight="1">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61" t="s">
        <v>1392</v>
      </c>
      <c r="B7" s="661"/>
      <c r="C7" s="661"/>
      <c r="D7" s="661"/>
      <c r="E7" s="661"/>
      <c r="F7" s="661"/>
    </row>
    <row r="8" spans="1:6" ht="15.75" thickBot="1">
      <c r="A8" s="3"/>
      <c r="B8" s="4"/>
      <c r="C8" s="8"/>
      <c r="D8" s="8"/>
      <c r="E8" s="3"/>
      <c r="F8" s="4"/>
    </row>
    <row r="9" spans="1:6" ht="15" customHeight="1">
      <c r="A9" s="653" t="s">
        <v>232</v>
      </c>
      <c r="B9" s="655" t="s">
        <v>233</v>
      </c>
      <c r="C9" s="655" t="s">
        <v>234</v>
      </c>
      <c r="D9" s="657" t="s">
        <v>235</v>
      </c>
      <c r="E9" s="658"/>
      <c r="F9" s="638" t="s">
        <v>405</v>
      </c>
    </row>
    <row r="10" spans="1:6" ht="15">
      <c r="A10" s="654"/>
      <c r="B10" s="656"/>
      <c r="C10" s="656"/>
      <c r="D10" s="659"/>
      <c r="E10" s="660"/>
      <c r="F10" s="639"/>
    </row>
    <row r="11" spans="1:6" ht="98.25" customHeight="1" thickBot="1">
      <c r="A11" s="654"/>
      <c r="B11" s="656"/>
      <c r="C11" s="656"/>
      <c r="D11" s="327" t="s">
        <v>1221</v>
      </c>
      <c r="E11" s="327" t="s">
        <v>1222</v>
      </c>
      <c r="F11" s="639"/>
    </row>
    <row r="12" spans="1:6" ht="15.75" thickBot="1">
      <c r="A12" s="330" t="s">
        <v>123</v>
      </c>
      <c r="B12" s="226"/>
      <c r="C12" s="285" t="s">
        <v>54</v>
      </c>
      <c r="D12" s="331">
        <f>SUM(D13:D14)</f>
        <v>45</v>
      </c>
      <c r="E12" s="331">
        <f>SUM(E13:E14)</f>
        <v>360</v>
      </c>
      <c r="F12" s="332">
        <f>SUM(F13:F14)</f>
        <v>492.86</v>
      </c>
    </row>
    <row r="13" spans="1:6" ht="15">
      <c r="A13" s="293">
        <v>1</v>
      </c>
      <c r="B13" s="497" t="s">
        <v>1177</v>
      </c>
      <c r="C13" s="328" t="s">
        <v>962</v>
      </c>
      <c r="D13" s="208">
        <f>ROUND(+E13/8,2)</f>
        <v>30</v>
      </c>
      <c r="E13" s="329">
        <v>240</v>
      </c>
      <c r="F13" s="254">
        <f>+ROUND((230/21)*D13,2)</f>
        <v>328.57</v>
      </c>
    </row>
    <row r="14" spans="1:6" ht="30">
      <c r="A14" s="96">
        <v>2</v>
      </c>
      <c r="B14" s="20" t="s">
        <v>1177</v>
      </c>
      <c r="C14" s="18" t="s">
        <v>963</v>
      </c>
      <c r="D14" s="39">
        <f>ROUND(+E14/8,2)</f>
        <v>15</v>
      </c>
      <c r="E14" s="42">
        <v>120</v>
      </c>
      <c r="F14" s="248">
        <f>+ROUND((230/21)*D14,2)</f>
        <v>164.29</v>
      </c>
    </row>
    <row r="15" spans="1:6" ht="15.75" thickBot="1">
      <c r="A15" s="287"/>
      <c r="B15" s="502"/>
      <c r="C15" s="133"/>
      <c r="D15" s="494"/>
      <c r="E15" s="503"/>
      <c r="F15" s="496"/>
    </row>
    <row r="16" spans="1:6" ht="15.75" thickBot="1">
      <c r="A16" s="330" t="s">
        <v>126</v>
      </c>
      <c r="B16" s="244"/>
      <c r="C16" s="285" t="s">
        <v>54</v>
      </c>
      <c r="D16" s="331">
        <f>SUM(D17:D24)</f>
        <v>61.26</v>
      </c>
      <c r="E16" s="331">
        <f>SUM(E17:E24)</f>
        <v>490</v>
      </c>
      <c r="F16" s="332">
        <f>SUM(F17:F24)</f>
        <v>670.9300000000001</v>
      </c>
    </row>
    <row r="17" spans="1:6" ht="15">
      <c r="A17" s="344">
        <v>1</v>
      </c>
      <c r="B17" s="497" t="s">
        <v>1177</v>
      </c>
      <c r="C17" s="328" t="s">
        <v>434</v>
      </c>
      <c r="D17" s="208">
        <f>ROUND(+E17/8,2)</f>
        <v>2.5</v>
      </c>
      <c r="E17" s="328">
        <v>20</v>
      </c>
      <c r="F17" s="254">
        <f>+ROUND((230/21)*D17,2)</f>
        <v>27.38</v>
      </c>
    </row>
    <row r="18" spans="1:6" ht="15">
      <c r="A18" s="72">
        <v>2</v>
      </c>
      <c r="B18" s="20" t="s">
        <v>1177</v>
      </c>
      <c r="C18" s="18" t="s">
        <v>435</v>
      </c>
      <c r="D18" s="39">
        <f aca="true" t="shared" si="0" ref="D18:D24">ROUND(+E18/8,2)</f>
        <v>3.75</v>
      </c>
      <c r="E18" s="18">
        <v>30</v>
      </c>
      <c r="F18" s="248">
        <f aca="true" t="shared" si="1" ref="F18:F24">+ROUND((230/21)*D18,2)</f>
        <v>41.07</v>
      </c>
    </row>
    <row r="19" spans="1:6" ht="15">
      <c r="A19" s="72">
        <v>3</v>
      </c>
      <c r="B19" s="20" t="s">
        <v>1177</v>
      </c>
      <c r="C19" s="18" t="s">
        <v>436</v>
      </c>
      <c r="D19" s="39">
        <f t="shared" si="0"/>
        <v>0.63</v>
      </c>
      <c r="E19" s="18">
        <v>5</v>
      </c>
      <c r="F19" s="248">
        <f t="shared" si="1"/>
        <v>6.9</v>
      </c>
    </row>
    <row r="20" spans="1:6" ht="15">
      <c r="A20" s="72">
        <v>4</v>
      </c>
      <c r="B20" s="20" t="s">
        <v>1177</v>
      </c>
      <c r="C20" s="18" t="s">
        <v>437</v>
      </c>
      <c r="D20" s="39">
        <f t="shared" si="0"/>
        <v>0.63</v>
      </c>
      <c r="E20" s="18">
        <v>5</v>
      </c>
      <c r="F20" s="248">
        <f t="shared" si="1"/>
        <v>6.9</v>
      </c>
    </row>
    <row r="21" spans="1:6" ht="15">
      <c r="A21" s="72">
        <v>5</v>
      </c>
      <c r="B21" s="20" t="s">
        <v>1177</v>
      </c>
      <c r="C21" s="18" t="s">
        <v>438</v>
      </c>
      <c r="D21" s="39">
        <f t="shared" si="0"/>
        <v>11.25</v>
      </c>
      <c r="E21" s="18">
        <v>90</v>
      </c>
      <c r="F21" s="248">
        <f t="shared" si="1"/>
        <v>123.21</v>
      </c>
    </row>
    <row r="22" spans="1:6" ht="15">
      <c r="A22" s="72">
        <v>6</v>
      </c>
      <c r="B22" s="20" t="s">
        <v>1177</v>
      </c>
      <c r="C22" s="18" t="s">
        <v>439</v>
      </c>
      <c r="D22" s="39">
        <f t="shared" si="0"/>
        <v>11.25</v>
      </c>
      <c r="E22" s="18">
        <v>90</v>
      </c>
      <c r="F22" s="248">
        <f t="shared" si="1"/>
        <v>123.21</v>
      </c>
    </row>
    <row r="23" spans="1:6" ht="15">
      <c r="A23" s="72">
        <v>7</v>
      </c>
      <c r="B23" s="20" t="s">
        <v>1177</v>
      </c>
      <c r="C23" s="18" t="s">
        <v>440</v>
      </c>
      <c r="D23" s="39">
        <f t="shared" si="0"/>
        <v>11.25</v>
      </c>
      <c r="E23" s="18">
        <v>90</v>
      </c>
      <c r="F23" s="248">
        <f t="shared" si="1"/>
        <v>123.21</v>
      </c>
    </row>
    <row r="24" spans="1:6" ht="15">
      <c r="A24" s="72">
        <v>8</v>
      </c>
      <c r="B24" s="20" t="s">
        <v>1177</v>
      </c>
      <c r="C24" s="18" t="s">
        <v>441</v>
      </c>
      <c r="D24" s="39">
        <f t="shared" si="0"/>
        <v>20</v>
      </c>
      <c r="E24" s="18">
        <v>160</v>
      </c>
      <c r="F24" s="248">
        <f t="shared" si="1"/>
        <v>219.05</v>
      </c>
    </row>
    <row r="25" spans="1:6" ht="15.75" thickBot="1">
      <c r="A25" s="333"/>
      <c r="B25" s="502"/>
      <c r="C25" s="133"/>
      <c r="D25" s="494"/>
      <c r="E25" s="495"/>
      <c r="F25" s="496"/>
    </row>
    <row r="26" spans="1:6" ht="15.75" thickBot="1">
      <c r="A26" s="330" t="s">
        <v>833</v>
      </c>
      <c r="B26" s="314"/>
      <c r="C26" s="285" t="s">
        <v>54</v>
      </c>
      <c r="D26" s="331">
        <f>SUM(D27:D30)</f>
        <v>61.25</v>
      </c>
      <c r="E26" s="331">
        <f>SUM(E27:E30)</f>
        <v>490</v>
      </c>
      <c r="F26" s="332">
        <f>SUM(F27:F30)</f>
        <v>670.8399999999999</v>
      </c>
    </row>
    <row r="27" spans="1:6" ht="15">
      <c r="A27" s="344">
        <v>1</v>
      </c>
      <c r="B27" s="497" t="s">
        <v>1177</v>
      </c>
      <c r="C27" s="328" t="s">
        <v>442</v>
      </c>
      <c r="D27" s="208">
        <f>ROUND(+E27/8,2)</f>
        <v>15</v>
      </c>
      <c r="E27" s="329">
        <v>120</v>
      </c>
      <c r="F27" s="254">
        <f>+ROUND((230/21)*D27,2)</f>
        <v>164.29</v>
      </c>
    </row>
    <row r="28" spans="1:6" ht="15">
      <c r="A28" s="72">
        <v>2</v>
      </c>
      <c r="B28" s="20" t="s">
        <v>1177</v>
      </c>
      <c r="C28" s="18" t="s">
        <v>443</v>
      </c>
      <c r="D28" s="39">
        <f>ROUND(+E28/8,2)</f>
        <v>15</v>
      </c>
      <c r="E28" s="32">
        <v>120</v>
      </c>
      <c r="F28" s="248">
        <f>+ROUND((230/21)*D28,2)</f>
        <v>164.29</v>
      </c>
    </row>
    <row r="29" spans="1:6" ht="30">
      <c r="A29" s="72">
        <v>3</v>
      </c>
      <c r="B29" s="20" t="s">
        <v>1177</v>
      </c>
      <c r="C29" s="18" t="s">
        <v>444</v>
      </c>
      <c r="D29" s="39">
        <f>ROUND(+E29/8,2)</f>
        <v>11.25</v>
      </c>
      <c r="E29" s="32">
        <v>90</v>
      </c>
      <c r="F29" s="248">
        <f>+ROUND((230/21)*D29,2)</f>
        <v>123.21</v>
      </c>
    </row>
    <row r="30" spans="1:6" ht="15">
      <c r="A30" s="72">
        <v>4</v>
      </c>
      <c r="B30" s="20" t="s">
        <v>1177</v>
      </c>
      <c r="C30" s="18" t="s">
        <v>445</v>
      </c>
      <c r="D30" s="39">
        <f>ROUND(+E30/8,2)</f>
        <v>20</v>
      </c>
      <c r="E30" s="32">
        <v>160</v>
      </c>
      <c r="F30" s="248">
        <f>+ROUND((230/21)*D30,2)</f>
        <v>219.05</v>
      </c>
    </row>
    <row r="31" spans="1:6" ht="15.75" thickBot="1">
      <c r="A31" s="333"/>
      <c r="B31" s="502"/>
      <c r="C31" s="60"/>
      <c r="D31" s="494"/>
      <c r="E31" s="345"/>
      <c r="F31" s="496"/>
    </row>
    <row r="32" spans="1:6" ht="15.75" thickBot="1">
      <c r="A32" s="317" t="s">
        <v>1092</v>
      </c>
      <c r="B32" s="219"/>
      <c r="C32" s="285" t="s">
        <v>54</v>
      </c>
      <c r="D32" s="331">
        <f>SUM(D33:D37)</f>
        <v>45</v>
      </c>
      <c r="E32" s="331">
        <f>SUM(E33:E37)</f>
        <v>360</v>
      </c>
      <c r="F32" s="332">
        <f>SUM(F33:F37)</f>
        <v>492.84</v>
      </c>
    </row>
    <row r="33" spans="1:6" ht="15">
      <c r="A33" s="313">
        <v>1</v>
      </c>
      <c r="B33" s="497" t="s">
        <v>1177</v>
      </c>
      <c r="C33" s="328" t="s">
        <v>446</v>
      </c>
      <c r="D33" s="208">
        <f>ROUND(+E33/8,2)</f>
        <v>11.25</v>
      </c>
      <c r="E33" s="305">
        <v>90</v>
      </c>
      <c r="F33" s="254">
        <f>+ROUND((230/21)*D33,2)</f>
        <v>123.21</v>
      </c>
    </row>
    <row r="34" spans="1:6" ht="30">
      <c r="A34" s="101">
        <v>2</v>
      </c>
      <c r="B34" s="20" t="s">
        <v>1177</v>
      </c>
      <c r="C34" s="18" t="s">
        <v>447</v>
      </c>
      <c r="D34" s="39">
        <f>ROUND(+E34/8,2)</f>
        <v>11.25</v>
      </c>
      <c r="E34" s="21">
        <v>90</v>
      </c>
      <c r="F34" s="248">
        <f>+ROUND((230/21)*D34,2)</f>
        <v>123.21</v>
      </c>
    </row>
    <row r="35" spans="1:6" ht="30">
      <c r="A35" s="101">
        <v>3</v>
      </c>
      <c r="B35" s="20" t="s">
        <v>1177</v>
      </c>
      <c r="C35" s="18" t="s">
        <v>448</v>
      </c>
      <c r="D35" s="39">
        <f>ROUND(+E35/8,2)</f>
        <v>7.5</v>
      </c>
      <c r="E35" s="21">
        <v>60</v>
      </c>
      <c r="F35" s="248">
        <f>+ROUND((230/21)*D35,2)</f>
        <v>82.14</v>
      </c>
    </row>
    <row r="36" spans="1:6" ht="30">
      <c r="A36" s="101">
        <v>4</v>
      </c>
      <c r="B36" s="20" t="s">
        <v>1177</v>
      </c>
      <c r="C36" s="18" t="s">
        <v>449</v>
      </c>
      <c r="D36" s="39">
        <f>ROUND(+E36/8,2)</f>
        <v>7.5</v>
      </c>
      <c r="E36" s="21">
        <v>60</v>
      </c>
      <c r="F36" s="248">
        <f>+ROUND((230/21)*D36,2)</f>
        <v>82.14</v>
      </c>
    </row>
    <row r="37" spans="1:6" ht="15.75" thickBot="1">
      <c r="A37" s="307">
        <v>5</v>
      </c>
      <c r="B37" s="203" t="s">
        <v>1177</v>
      </c>
      <c r="C37" s="376" t="s">
        <v>450</v>
      </c>
      <c r="D37" s="274">
        <f>ROUND(+E37/8,2)</f>
        <v>7.5</v>
      </c>
      <c r="E37" s="325">
        <v>60</v>
      </c>
      <c r="F37" s="275">
        <f>+ROUND((230/21)*D37,2)</f>
        <v>82.14</v>
      </c>
    </row>
    <row r="38" spans="1:6" ht="15.75" thickBot="1">
      <c r="A38" s="412"/>
      <c r="B38" s="413" t="s">
        <v>407</v>
      </c>
      <c r="C38" s="351"/>
      <c r="D38" s="351">
        <f>+D12+D16+D26+D32</f>
        <v>212.51</v>
      </c>
      <c r="E38" s="351">
        <f>+E12+E16+E26+E32</f>
        <v>1700</v>
      </c>
      <c r="F38" s="352">
        <f>+F12+F16+F26+F32</f>
        <v>2327.47</v>
      </c>
    </row>
    <row r="40" ht="15">
      <c r="B40" s="132"/>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52"/>
  <sheetViews>
    <sheetView zoomScalePageLayoutView="0" workbookViewId="0" topLeftCell="A22">
      <selection activeCell="A48" sqref="A48:IV48"/>
    </sheetView>
  </sheetViews>
  <sheetFormatPr defaultColWidth="9.140625" defaultRowHeight="15"/>
  <cols>
    <col min="1" max="1" width="11.00390625" style="10" bestFit="1" customWidth="1"/>
    <col min="2" max="2" width="18.140625" style="10" customWidth="1"/>
    <col min="3" max="3" width="41.140625" style="10" customWidth="1"/>
    <col min="4" max="4" width="12.140625" style="10" customWidth="1"/>
    <col min="5" max="5" width="11.57421875" style="10" customWidth="1"/>
    <col min="6" max="6" width="18.7109375" style="10" customWidth="1"/>
    <col min="7" max="16384" width="9.140625" style="10" customWidth="1"/>
  </cols>
  <sheetData>
    <row r="1" spans="1:6" ht="15" customHeight="1">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 r="A7" s="606" t="s">
        <v>1250</v>
      </c>
      <c r="B7" s="606"/>
      <c r="C7" s="606"/>
      <c r="D7" s="606"/>
      <c r="E7" s="606"/>
      <c r="F7" s="606"/>
    </row>
    <row r="8" ht="15.75" thickBot="1"/>
    <row r="9" spans="1:6" ht="15" customHeight="1">
      <c r="A9" s="640" t="s">
        <v>232</v>
      </c>
      <c r="B9" s="642" t="s">
        <v>233</v>
      </c>
      <c r="C9" s="642" t="s">
        <v>234</v>
      </c>
      <c r="D9" s="644" t="s">
        <v>235</v>
      </c>
      <c r="E9" s="645"/>
      <c r="F9" s="638" t="s">
        <v>405</v>
      </c>
    </row>
    <row r="10" spans="1:6" ht="9.75" customHeight="1">
      <c r="A10" s="641"/>
      <c r="B10" s="643"/>
      <c r="C10" s="643"/>
      <c r="D10" s="646"/>
      <c r="E10" s="647"/>
      <c r="F10" s="639"/>
    </row>
    <row r="11" spans="1:6" ht="99.75" customHeight="1" thickBot="1">
      <c r="A11" s="641"/>
      <c r="B11" s="643"/>
      <c r="C11" s="643"/>
      <c r="D11" s="224" t="s">
        <v>1221</v>
      </c>
      <c r="E11" s="224" t="s">
        <v>1222</v>
      </c>
      <c r="F11" s="639"/>
    </row>
    <row r="12" spans="1:6" ht="15.75" thickBot="1">
      <c r="A12" s="290" t="s">
        <v>123</v>
      </c>
      <c r="B12" s="226"/>
      <c r="C12" s="285" t="s">
        <v>54</v>
      </c>
      <c r="D12" s="308">
        <f>+D13+D20</f>
        <v>28.639999999999997</v>
      </c>
      <c r="E12" s="308">
        <f>+E13+E20</f>
        <v>229</v>
      </c>
      <c r="F12" s="309">
        <f>+F13+F20</f>
        <v>313.66</v>
      </c>
    </row>
    <row r="13" spans="1:6" ht="20.25" customHeight="1" thickBot="1">
      <c r="A13" s="229"/>
      <c r="B13" s="404"/>
      <c r="C13" s="504" t="s">
        <v>1251</v>
      </c>
      <c r="D13" s="232">
        <f>SUM(D14:D19)</f>
        <v>13.009999999999998</v>
      </c>
      <c r="E13" s="232">
        <f>SUM(E14:E19)</f>
        <v>104</v>
      </c>
      <c r="F13" s="235">
        <f>SUM(F14:F19)</f>
        <v>142.48000000000002</v>
      </c>
    </row>
    <row r="14" spans="1:6" ht="30">
      <c r="A14" s="246">
        <v>1</v>
      </c>
      <c r="B14" s="25" t="s">
        <v>1177</v>
      </c>
      <c r="C14" s="328" t="s">
        <v>1252</v>
      </c>
      <c r="D14" s="208">
        <f aca="true" t="shared" si="0" ref="D14:D19">ROUND(+E14/8,2)</f>
        <v>3.13</v>
      </c>
      <c r="E14" s="295">
        <v>25</v>
      </c>
      <c r="F14" s="505">
        <f>+ROUND((230/21)*D14,2)</f>
        <v>34.28</v>
      </c>
    </row>
    <row r="15" spans="1:6" ht="30">
      <c r="A15" s="92">
        <v>2</v>
      </c>
      <c r="B15" s="13" t="s">
        <v>1177</v>
      </c>
      <c r="C15" s="18" t="s">
        <v>1253</v>
      </c>
      <c r="D15" s="39">
        <f t="shared" si="0"/>
        <v>6.25</v>
      </c>
      <c r="E15" s="26">
        <v>50</v>
      </c>
      <c r="F15" s="506">
        <f aca="true" t="shared" si="1" ref="F15:F23">+ROUND((230/21)*D15,2)</f>
        <v>68.45</v>
      </c>
    </row>
    <row r="16" spans="1:6" ht="30">
      <c r="A16" s="92">
        <v>3</v>
      </c>
      <c r="B16" s="13" t="s">
        <v>1177</v>
      </c>
      <c r="C16" s="18" t="s">
        <v>1254</v>
      </c>
      <c r="D16" s="39">
        <f t="shared" si="0"/>
        <v>1.88</v>
      </c>
      <c r="E16" s="26">
        <v>15</v>
      </c>
      <c r="F16" s="506">
        <f t="shared" si="1"/>
        <v>20.59</v>
      </c>
    </row>
    <row r="17" spans="1:6" ht="15">
      <c r="A17" s="92">
        <v>4</v>
      </c>
      <c r="B17" s="13" t="s">
        <v>1177</v>
      </c>
      <c r="C17" s="18" t="s">
        <v>1255</v>
      </c>
      <c r="D17" s="39">
        <f t="shared" si="0"/>
        <v>0.75</v>
      </c>
      <c r="E17" s="26">
        <v>6</v>
      </c>
      <c r="F17" s="506">
        <f t="shared" si="1"/>
        <v>8.21</v>
      </c>
    </row>
    <row r="18" spans="1:6" ht="30">
      <c r="A18" s="92">
        <v>5</v>
      </c>
      <c r="B18" s="13" t="s">
        <v>1177</v>
      </c>
      <c r="C18" s="18" t="s">
        <v>1256</v>
      </c>
      <c r="D18" s="39">
        <f t="shared" si="0"/>
        <v>0.75</v>
      </c>
      <c r="E18" s="26">
        <v>6</v>
      </c>
      <c r="F18" s="506">
        <f t="shared" si="1"/>
        <v>8.21</v>
      </c>
    </row>
    <row r="19" spans="1:6" ht="15.75" thickBot="1">
      <c r="A19" s="310">
        <v>6</v>
      </c>
      <c r="B19" s="121" t="s">
        <v>1177</v>
      </c>
      <c r="C19" s="60" t="s">
        <v>1257</v>
      </c>
      <c r="D19" s="207">
        <f t="shared" si="0"/>
        <v>0.25</v>
      </c>
      <c r="E19" s="283">
        <v>2</v>
      </c>
      <c r="F19" s="508">
        <f t="shared" si="1"/>
        <v>2.74</v>
      </c>
    </row>
    <row r="20" spans="1:6" ht="15.75" thickBot="1">
      <c r="A20" s="229"/>
      <c r="B20" s="404"/>
      <c r="C20" s="504" t="s">
        <v>1258</v>
      </c>
      <c r="D20" s="513">
        <f>SUM(D21:D23)</f>
        <v>15.629999999999999</v>
      </c>
      <c r="E20" s="513">
        <f>SUM(E21:E23)</f>
        <v>125</v>
      </c>
      <c r="F20" s="299">
        <f>SUM(F21:F23)</f>
        <v>171.18</v>
      </c>
    </row>
    <row r="21" spans="1:6" ht="15">
      <c r="A21" s="246">
        <v>7</v>
      </c>
      <c r="B21" s="25" t="s">
        <v>1177</v>
      </c>
      <c r="C21" s="328" t="s">
        <v>1258</v>
      </c>
      <c r="D21" s="208">
        <f>ROUND(+E21/8,2)</f>
        <v>6.25</v>
      </c>
      <c r="E21" s="295">
        <v>50</v>
      </c>
      <c r="F21" s="505">
        <f t="shared" si="1"/>
        <v>68.45</v>
      </c>
    </row>
    <row r="22" spans="1:6" ht="15">
      <c r="A22" s="92">
        <v>8</v>
      </c>
      <c r="B22" s="13" t="s">
        <v>1177</v>
      </c>
      <c r="C22" s="18" t="s">
        <v>1259</v>
      </c>
      <c r="D22" s="39">
        <f>ROUND(+E22/8,2)</f>
        <v>6.25</v>
      </c>
      <c r="E22" s="26">
        <v>50</v>
      </c>
      <c r="F22" s="506">
        <f t="shared" si="1"/>
        <v>68.45</v>
      </c>
    </row>
    <row r="23" spans="1:6" ht="15">
      <c r="A23" s="92">
        <v>9</v>
      </c>
      <c r="B23" s="13" t="s">
        <v>1177</v>
      </c>
      <c r="C23" s="18" t="s">
        <v>1260</v>
      </c>
      <c r="D23" s="39">
        <f>ROUND(+E23/8,2)</f>
        <v>3.13</v>
      </c>
      <c r="E23" s="26">
        <v>25</v>
      </c>
      <c r="F23" s="506">
        <f t="shared" si="1"/>
        <v>34.28</v>
      </c>
    </row>
    <row r="24" spans="1:6" ht="15.75" thickBot="1">
      <c r="A24" s="310"/>
      <c r="B24" s="121"/>
      <c r="C24" s="60"/>
      <c r="D24" s="207"/>
      <c r="E24" s="283"/>
      <c r="F24" s="508"/>
    </row>
    <row r="25" spans="1:6" ht="15.75" thickBot="1">
      <c r="A25" s="290" t="s">
        <v>126</v>
      </c>
      <c r="B25" s="314"/>
      <c r="C25" s="285" t="s">
        <v>54</v>
      </c>
      <c r="D25" s="368">
        <f>+D26+D32</f>
        <v>34.38</v>
      </c>
      <c r="E25" s="368">
        <f>+E26+E32</f>
        <v>275</v>
      </c>
      <c r="F25" s="509">
        <f>+F26+F32</f>
        <v>376.53999999999996</v>
      </c>
    </row>
    <row r="26" spans="1:6" ht="15.75" thickBot="1">
      <c r="A26" s="229"/>
      <c r="B26" s="404"/>
      <c r="C26" s="504" t="s">
        <v>1261</v>
      </c>
      <c r="D26" s="232">
        <f>SUM(D27:D31)</f>
        <v>18.75</v>
      </c>
      <c r="E26" s="232">
        <f>SUM(E27:E31)</f>
        <v>150</v>
      </c>
      <c r="F26" s="235">
        <f>SUM(F27:F31)</f>
        <v>205.35</v>
      </c>
    </row>
    <row r="27" spans="1:6" ht="15">
      <c r="A27" s="246">
        <v>1</v>
      </c>
      <c r="B27" s="25" t="s">
        <v>1177</v>
      </c>
      <c r="C27" s="328" t="s">
        <v>1262</v>
      </c>
      <c r="D27" s="208">
        <f aca="true" t="shared" si="2" ref="D27:D32">ROUND(+E27/8,2)</f>
        <v>3.75</v>
      </c>
      <c r="E27" s="295">
        <v>30</v>
      </c>
      <c r="F27" s="505">
        <f aca="true" t="shared" si="3" ref="F27:F32">+ROUND((230/21)*D27,2)</f>
        <v>41.07</v>
      </c>
    </row>
    <row r="28" spans="1:6" ht="15">
      <c r="A28" s="98">
        <v>2</v>
      </c>
      <c r="B28" s="13" t="s">
        <v>1177</v>
      </c>
      <c r="C28" s="18" t="s">
        <v>1263</v>
      </c>
      <c r="D28" s="39">
        <f t="shared" si="2"/>
        <v>3.75</v>
      </c>
      <c r="E28" s="28">
        <v>30</v>
      </c>
      <c r="F28" s="506">
        <f t="shared" si="3"/>
        <v>41.07</v>
      </c>
    </row>
    <row r="29" spans="1:6" ht="15">
      <c r="A29" s="98">
        <v>3</v>
      </c>
      <c r="B29" s="13" t="s">
        <v>1177</v>
      </c>
      <c r="C29" s="18" t="s">
        <v>1264</v>
      </c>
      <c r="D29" s="39">
        <f t="shared" si="2"/>
        <v>3.75</v>
      </c>
      <c r="E29" s="28">
        <v>30</v>
      </c>
      <c r="F29" s="506">
        <f t="shared" si="3"/>
        <v>41.07</v>
      </c>
    </row>
    <row r="30" spans="1:6" ht="15">
      <c r="A30" s="98">
        <v>4</v>
      </c>
      <c r="B30" s="13" t="s">
        <v>1177</v>
      </c>
      <c r="C30" s="18" t="s">
        <v>1265</v>
      </c>
      <c r="D30" s="39">
        <f t="shared" si="2"/>
        <v>3.75</v>
      </c>
      <c r="E30" s="28">
        <v>30</v>
      </c>
      <c r="F30" s="506">
        <f t="shared" si="3"/>
        <v>41.07</v>
      </c>
    </row>
    <row r="31" spans="1:6" ht="15.75" thickBot="1">
      <c r="A31" s="318">
        <v>5</v>
      </c>
      <c r="B31" s="121" t="s">
        <v>1177</v>
      </c>
      <c r="C31" s="60" t="s">
        <v>1266</v>
      </c>
      <c r="D31" s="207">
        <f t="shared" si="2"/>
        <v>3.75</v>
      </c>
      <c r="E31" s="370">
        <v>30</v>
      </c>
      <c r="F31" s="508">
        <f t="shared" si="3"/>
        <v>41.07</v>
      </c>
    </row>
    <row r="32" spans="1:6" ht="15.75" thickBot="1">
      <c r="A32" s="296">
        <v>6</v>
      </c>
      <c r="B32" s="231" t="s">
        <v>1177</v>
      </c>
      <c r="C32" s="504" t="s">
        <v>1267</v>
      </c>
      <c r="D32" s="513">
        <f t="shared" si="2"/>
        <v>15.63</v>
      </c>
      <c r="E32" s="513">
        <v>125</v>
      </c>
      <c r="F32" s="299">
        <f t="shared" si="3"/>
        <v>171.19</v>
      </c>
    </row>
    <row r="33" spans="1:6" ht="15.75" thickBot="1">
      <c r="A33" s="510"/>
      <c r="B33" s="311"/>
      <c r="C33" s="133"/>
      <c r="D33" s="511"/>
      <c r="E33" s="63"/>
      <c r="F33" s="512"/>
    </row>
    <row r="34" spans="1:6" ht="15.75" thickBot="1">
      <c r="A34" s="290" t="s">
        <v>109</v>
      </c>
      <c r="B34" s="219"/>
      <c r="C34" s="285" t="s">
        <v>54</v>
      </c>
      <c r="D34" s="368">
        <f>SUM(D35:D37)</f>
        <v>35.13</v>
      </c>
      <c r="E34" s="368">
        <f>SUM(E35:E37)</f>
        <v>281</v>
      </c>
      <c r="F34" s="509">
        <f>SUM(F35:F37)</f>
        <v>384.76</v>
      </c>
    </row>
    <row r="35" spans="1:6" ht="15">
      <c r="A35" s="293">
        <v>1</v>
      </c>
      <c r="B35" s="25" t="s">
        <v>1177</v>
      </c>
      <c r="C35" s="328" t="s">
        <v>1268</v>
      </c>
      <c r="D35" s="208">
        <f>ROUND(+E35/8,2)</f>
        <v>9.38</v>
      </c>
      <c r="E35" s="301">
        <v>75</v>
      </c>
      <c r="F35" s="505">
        <f>+ROUND((230/21)*D35,2)</f>
        <v>102.73</v>
      </c>
    </row>
    <row r="36" spans="1:6" ht="15">
      <c r="A36" s="96">
        <v>2</v>
      </c>
      <c r="B36" s="13" t="s">
        <v>1177</v>
      </c>
      <c r="C36" s="18" t="s">
        <v>1269</v>
      </c>
      <c r="D36" s="39">
        <f>ROUND(+E36/8,2)</f>
        <v>7</v>
      </c>
      <c r="E36" s="27">
        <v>56</v>
      </c>
      <c r="F36" s="506">
        <f>+ROUND((230/21)*D36,2)</f>
        <v>76.67</v>
      </c>
    </row>
    <row r="37" spans="1:6" ht="15">
      <c r="A37" s="96">
        <v>3</v>
      </c>
      <c r="B37" s="13" t="s">
        <v>1177</v>
      </c>
      <c r="C37" s="18" t="s">
        <v>1270</v>
      </c>
      <c r="D37" s="39">
        <f>ROUND(+E37/8,2)</f>
        <v>18.75</v>
      </c>
      <c r="E37" s="27">
        <v>150</v>
      </c>
      <c r="F37" s="506">
        <f>+ROUND((230/21)*D37,2)</f>
        <v>205.36</v>
      </c>
    </row>
    <row r="38" spans="1:6" ht="15.75" thickBot="1">
      <c r="A38" s="287"/>
      <c r="B38" s="121"/>
      <c r="C38" s="60"/>
      <c r="D38" s="207"/>
      <c r="E38" s="289"/>
      <c r="F38" s="508"/>
    </row>
    <row r="39" spans="1:6" ht="15.75" thickBot="1">
      <c r="A39" s="290" t="s">
        <v>118</v>
      </c>
      <c r="B39" s="314"/>
      <c r="C39" s="285" t="s">
        <v>54</v>
      </c>
      <c r="D39" s="368">
        <f>SUM(D40:D43)</f>
        <v>18.770000000000003</v>
      </c>
      <c r="E39" s="368">
        <f>SUM(E40:E43)</f>
        <v>150</v>
      </c>
      <c r="F39" s="509">
        <f>SUM(F40:F43)</f>
        <v>205.57</v>
      </c>
    </row>
    <row r="40" spans="1:6" ht="15">
      <c r="A40" s="293">
        <v>1</v>
      </c>
      <c r="B40" s="25" t="s">
        <v>1177</v>
      </c>
      <c r="C40" s="328" t="s">
        <v>1271</v>
      </c>
      <c r="D40" s="208">
        <f>ROUND(+E40/8,2)</f>
        <v>3.13</v>
      </c>
      <c r="E40" s="301">
        <v>25</v>
      </c>
      <c r="F40" s="505">
        <f>+ROUND((230/21)*D40,2)</f>
        <v>34.28</v>
      </c>
    </row>
    <row r="41" spans="1:6" ht="15">
      <c r="A41" s="96">
        <v>2</v>
      </c>
      <c r="B41" s="13" t="s">
        <v>1177</v>
      </c>
      <c r="C41" s="18" t="s">
        <v>1272</v>
      </c>
      <c r="D41" s="39">
        <f>ROUND(+E41/8,2)</f>
        <v>3.13</v>
      </c>
      <c r="E41" s="27">
        <v>25</v>
      </c>
      <c r="F41" s="506">
        <f>+ROUND((230/21)*D41,2)</f>
        <v>34.28</v>
      </c>
    </row>
    <row r="42" spans="1:6" ht="30">
      <c r="A42" s="96">
        <v>3</v>
      </c>
      <c r="B42" s="13" t="s">
        <v>1177</v>
      </c>
      <c r="C42" s="18" t="s">
        <v>1273</v>
      </c>
      <c r="D42" s="39">
        <f>ROUND(+E42/8,2)</f>
        <v>3.13</v>
      </c>
      <c r="E42" s="27">
        <v>25</v>
      </c>
      <c r="F42" s="506">
        <f>+ROUND((230/21)*D42,2)</f>
        <v>34.28</v>
      </c>
    </row>
    <row r="43" spans="1:6" ht="30">
      <c r="A43" s="96">
        <v>4</v>
      </c>
      <c r="B43" s="13" t="s">
        <v>1177</v>
      </c>
      <c r="C43" s="18" t="s">
        <v>1274</v>
      </c>
      <c r="D43" s="39">
        <f>ROUND(+E43/8,2)</f>
        <v>9.38</v>
      </c>
      <c r="E43" s="27">
        <v>75</v>
      </c>
      <c r="F43" s="506">
        <f>+ROUND((230/21)*D43,2)</f>
        <v>102.73</v>
      </c>
    </row>
    <row r="44" spans="1:6" ht="15.75" thickBot="1">
      <c r="A44" s="287"/>
      <c r="B44" s="121"/>
      <c r="C44" s="60"/>
      <c r="D44" s="207"/>
      <c r="E44" s="289"/>
      <c r="F44" s="508"/>
    </row>
    <row r="45" spans="1:6" ht="15.75" thickBot="1">
      <c r="A45" s="290" t="s">
        <v>1105</v>
      </c>
      <c r="B45" s="314"/>
      <c r="C45" s="285" t="s">
        <v>54</v>
      </c>
      <c r="D45" s="368">
        <f>SUM(D46:D47)</f>
        <v>37.5</v>
      </c>
      <c r="E45" s="368">
        <f>SUM(E46:E47)</f>
        <v>300</v>
      </c>
      <c r="F45" s="509">
        <f>SUM(F46:F47)</f>
        <v>410.72</v>
      </c>
    </row>
    <row r="46" spans="1:6" ht="15">
      <c r="A46" s="501">
        <v>1</v>
      </c>
      <c r="B46" s="25" t="s">
        <v>1177</v>
      </c>
      <c r="C46" s="328" t="s">
        <v>1275</v>
      </c>
      <c r="D46" s="208">
        <f>ROUND(+E46/8,2)</f>
        <v>18.75</v>
      </c>
      <c r="E46" s="442">
        <v>150</v>
      </c>
      <c r="F46" s="505">
        <f>+ROUND((230/21)*D46,2)</f>
        <v>205.36</v>
      </c>
    </row>
    <row r="47" spans="1:6" ht="15.75" thickBot="1">
      <c r="A47" s="97">
        <v>2</v>
      </c>
      <c r="B47" s="123" t="s">
        <v>1177</v>
      </c>
      <c r="C47" s="376" t="s">
        <v>1276</v>
      </c>
      <c r="D47" s="274">
        <f>ROUND(+E47/8,2)</f>
        <v>18.75</v>
      </c>
      <c r="E47" s="363">
        <v>150</v>
      </c>
      <c r="F47" s="507">
        <f>+ROUND((230/21)*D47,2)</f>
        <v>205.36</v>
      </c>
    </row>
    <row r="48" spans="1:6" ht="15.75" thickBot="1">
      <c r="A48" s="412"/>
      <c r="B48" s="413" t="s">
        <v>407</v>
      </c>
      <c r="C48" s="351"/>
      <c r="D48" s="351">
        <f>+D12+D25+D34+D39+D45</f>
        <v>154.42000000000002</v>
      </c>
      <c r="E48" s="351">
        <f>+E12+E25+E34+E39+E45</f>
        <v>1235</v>
      </c>
      <c r="F48" s="352">
        <f>+F12+F25+F34+F39+F45</f>
        <v>1691.25</v>
      </c>
    </row>
    <row r="50" spans="4:6" ht="15">
      <c r="D50" s="37"/>
      <c r="E50" s="37"/>
      <c r="F50" s="37"/>
    </row>
    <row r="52" ht="15">
      <c r="F52" s="37"/>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ignoredErrors>
    <ignoredError sqref="E26" formulaRange="1"/>
  </ignoredErrors>
</worksheet>
</file>

<file path=xl/worksheets/sheet22.xml><?xml version="1.0" encoding="utf-8"?>
<worksheet xmlns="http://schemas.openxmlformats.org/spreadsheetml/2006/main" xmlns:r="http://schemas.openxmlformats.org/officeDocument/2006/relationships">
  <dimension ref="A1:K31"/>
  <sheetViews>
    <sheetView zoomScalePageLayoutView="0" workbookViewId="0" topLeftCell="A16">
      <selection activeCell="A27" sqref="A27:IV27"/>
    </sheetView>
  </sheetViews>
  <sheetFormatPr defaultColWidth="9.140625" defaultRowHeight="15"/>
  <cols>
    <col min="1" max="1" width="14.00390625" style="10" customWidth="1"/>
    <col min="2" max="2" width="18.28125" style="10" customWidth="1"/>
    <col min="3" max="3" width="64.421875" style="10" customWidth="1"/>
    <col min="4" max="4" width="10.00390625" style="29" customWidth="1"/>
    <col min="5" max="5" width="12.8515625" style="29" customWidth="1"/>
    <col min="6" max="6" width="18.57421875" style="10" customWidth="1"/>
    <col min="7" max="16384" width="9.140625" style="10" customWidth="1"/>
  </cols>
  <sheetData>
    <row r="1" spans="1:6" ht="15">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06" t="s">
        <v>1432</v>
      </c>
      <c r="B7" s="606"/>
      <c r="C7" s="606"/>
      <c r="D7" s="606"/>
      <c r="E7" s="606"/>
      <c r="F7" s="606"/>
    </row>
    <row r="8" ht="15.75" thickBot="1"/>
    <row r="9" spans="1:6" ht="15" customHeight="1">
      <c r="A9" s="677" t="s">
        <v>232</v>
      </c>
      <c r="B9" s="626" t="s">
        <v>233</v>
      </c>
      <c r="C9" s="626" t="s">
        <v>234</v>
      </c>
      <c r="D9" s="626" t="s">
        <v>235</v>
      </c>
      <c r="E9" s="626"/>
      <c r="F9" s="680" t="s">
        <v>405</v>
      </c>
    </row>
    <row r="10" spans="1:6" ht="15">
      <c r="A10" s="678"/>
      <c r="B10" s="627"/>
      <c r="C10" s="627"/>
      <c r="D10" s="627"/>
      <c r="E10" s="627"/>
      <c r="F10" s="681"/>
    </row>
    <row r="11" spans="1:6" ht="84.75" customHeight="1" thickBot="1">
      <c r="A11" s="679"/>
      <c r="B11" s="676"/>
      <c r="C11" s="676"/>
      <c r="D11" s="224" t="s">
        <v>1221</v>
      </c>
      <c r="E11" s="224" t="s">
        <v>1222</v>
      </c>
      <c r="F11" s="682"/>
    </row>
    <row r="12" spans="1:7" ht="15.75" thickBot="1">
      <c r="A12" s="278" t="s">
        <v>1223</v>
      </c>
      <c r="B12" s="226"/>
      <c r="C12" s="285" t="s">
        <v>54</v>
      </c>
      <c r="D12" s="308">
        <f>SUM(D13:D14)</f>
        <v>20</v>
      </c>
      <c r="E12" s="308">
        <f>SUM(E13:E14)</f>
        <v>160</v>
      </c>
      <c r="F12" s="309">
        <f>SUM(F13:F14)</f>
        <v>219.04</v>
      </c>
      <c r="G12" s="2"/>
    </row>
    <row r="13" spans="1:11" ht="45">
      <c r="A13" s="246">
        <v>1</v>
      </c>
      <c r="B13" s="25" t="s">
        <v>1177</v>
      </c>
      <c r="C13" s="328" t="s">
        <v>1433</v>
      </c>
      <c r="D13" s="208">
        <f>ROUND(+E13/8,2)</f>
        <v>10</v>
      </c>
      <c r="E13" s="208">
        <v>80</v>
      </c>
      <c r="F13" s="254">
        <f>+ROUND((230/21)*D13,2)</f>
        <v>109.52</v>
      </c>
      <c r="G13" s="2"/>
      <c r="J13" s="140"/>
      <c r="K13" s="140"/>
    </row>
    <row r="14" spans="1:11" ht="33" customHeight="1">
      <c r="A14" s="92">
        <v>2</v>
      </c>
      <c r="B14" s="13" t="s">
        <v>1177</v>
      </c>
      <c r="C14" s="18" t="s">
        <v>1434</v>
      </c>
      <c r="D14" s="39">
        <f>ROUND(+E14/8,2)</f>
        <v>10</v>
      </c>
      <c r="E14" s="39">
        <v>80</v>
      </c>
      <c r="F14" s="248">
        <f>+ROUND((230/21)*D14,2)</f>
        <v>109.52</v>
      </c>
      <c r="J14" s="140"/>
      <c r="K14" s="140"/>
    </row>
    <row r="15" spans="1:11" ht="15.75" thickBot="1">
      <c r="A15" s="310"/>
      <c r="B15" s="121"/>
      <c r="C15" s="121"/>
      <c r="D15" s="207"/>
      <c r="E15" s="207"/>
      <c r="F15" s="312"/>
      <c r="J15" s="142"/>
      <c r="K15" s="140"/>
    </row>
    <row r="16" spans="1:11" ht="15.75" thickBot="1">
      <c r="A16" s="278" t="s">
        <v>1247</v>
      </c>
      <c r="B16" s="314"/>
      <c r="C16" s="285" t="s">
        <v>54</v>
      </c>
      <c r="D16" s="308">
        <f>SUM(D17:D18)</f>
        <v>20</v>
      </c>
      <c r="E16" s="308">
        <f>SUM(E17:E18)</f>
        <v>160</v>
      </c>
      <c r="F16" s="309">
        <f>SUM(F17:F18)</f>
        <v>219.04</v>
      </c>
      <c r="G16" s="2"/>
      <c r="J16" s="140"/>
      <c r="K16" s="140"/>
    </row>
    <row r="17" spans="1:11" ht="30">
      <c r="A17" s="313">
        <v>1</v>
      </c>
      <c r="B17" s="25" t="s">
        <v>1177</v>
      </c>
      <c r="C17" s="25" t="s">
        <v>1435</v>
      </c>
      <c r="D17" s="208">
        <f>ROUND(+E17/8,2)</f>
        <v>10</v>
      </c>
      <c r="E17" s="208">
        <v>80</v>
      </c>
      <c r="F17" s="254">
        <f>+ROUND((230/21)*D17,2)</f>
        <v>109.52</v>
      </c>
      <c r="G17" s="2"/>
      <c r="J17" s="140"/>
      <c r="K17" s="140"/>
    </row>
    <row r="18" spans="1:6" ht="60">
      <c r="A18" s="101">
        <v>2</v>
      </c>
      <c r="B18" s="13" t="s">
        <v>1177</v>
      </c>
      <c r="C18" s="23" t="s">
        <v>1436</v>
      </c>
      <c r="D18" s="39">
        <f>ROUND(+E18/8,2)</f>
        <v>10</v>
      </c>
      <c r="E18" s="39">
        <v>80</v>
      </c>
      <c r="F18" s="248">
        <f>+ROUND((230/21)*D18,2)</f>
        <v>109.52</v>
      </c>
    </row>
    <row r="19" spans="1:6" ht="15.75" thickBot="1">
      <c r="A19" s="251"/>
      <c r="B19" s="256"/>
      <c r="C19" s="256"/>
      <c r="D19" s="315"/>
      <c r="E19" s="207"/>
      <c r="F19" s="253"/>
    </row>
    <row r="20" spans="1:7" ht="15.75" thickBot="1">
      <c r="A20" s="317" t="s">
        <v>833</v>
      </c>
      <c r="B20" s="219"/>
      <c r="C20" s="285" t="s">
        <v>54</v>
      </c>
      <c r="D20" s="308">
        <f>SUM(D21:D22)</f>
        <v>20</v>
      </c>
      <c r="E20" s="308">
        <f>SUM(E21:E22)</f>
        <v>160</v>
      </c>
      <c r="F20" s="309">
        <f>SUM(F21:F22)</f>
        <v>219.04</v>
      </c>
      <c r="G20" s="2"/>
    </row>
    <row r="21" spans="1:7" ht="75">
      <c r="A21" s="313">
        <v>1</v>
      </c>
      <c r="B21" s="25" t="s">
        <v>1177</v>
      </c>
      <c r="C21" s="515" t="s">
        <v>286</v>
      </c>
      <c r="D21" s="208">
        <f>ROUND(+E21/8,2)</f>
        <v>10</v>
      </c>
      <c r="E21" s="208">
        <v>80</v>
      </c>
      <c r="F21" s="254">
        <f>+ROUND((230/21)*D21,2)</f>
        <v>109.52</v>
      </c>
      <c r="G21" s="2"/>
    </row>
    <row r="22" spans="1:6" ht="60">
      <c r="A22" s="101">
        <v>2</v>
      </c>
      <c r="B22" s="13" t="s">
        <v>1177</v>
      </c>
      <c r="C22" s="23" t="s">
        <v>287</v>
      </c>
      <c r="D22" s="39">
        <f>ROUND(+E22/8,2)</f>
        <v>10</v>
      </c>
      <c r="E22" s="39">
        <v>80</v>
      </c>
      <c r="F22" s="248">
        <f>+ROUND((230/21)*D22,2)</f>
        <v>109.52</v>
      </c>
    </row>
    <row r="23" spans="1:6" ht="15.75" thickBot="1">
      <c r="A23" s="318"/>
      <c r="B23" s="256"/>
      <c r="C23" s="256"/>
      <c r="D23" s="315"/>
      <c r="E23" s="207"/>
      <c r="F23" s="319"/>
    </row>
    <row r="24" spans="1:7" ht="15.75" thickBot="1">
      <c r="A24" s="290" t="s">
        <v>1092</v>
      </c>
      <c r="B24" s="219"/>
      <c r="C24" s="285" t="s">
        <v>54</v>
      </c>
      <c r="D24" s="308">
        <f>SUM(D25:D26)</f>
        <v>20</v>
      </c>
      <c r="E24" s="308">
        <f>SUM(E25:E26)</f>
        <v>160</v>
      </c>
      <c r="F24" s="309">
        <f>SUM(F25:F26)</f>
        <v>219.04</v>
      </c>
      <c r="G24" s="2"/>
    </row>
    <row r="25" spans="1:7" ht="75">
      <c r="A25" s="313">
        <v>1</v>
      </c>
      <c r="B25" s="25" t="s">
        <v>1177</v>
      </c>
      <c r="C25" s="516" t="s">
        <v>288</v>
      </c>
      <c r="D25" s="208">
        <f>ROUND(+E25/8,2)</f>
        <v>10</v>
      </c>
      <c r="E25" s="208">
        <v>80</v>
      </c>
      <c r="F25" s="254">
        <f>+ROUND((230/21)*D25,2)</f>
        <v>109.52</v>
      </c>
      <c r="G25" s="2"/>
    </row>
    <row r="26" spans="1:6" ht="90.75" thickBot="1">
      <c r="A26" s="307">
        <v>2</v>
      </c>
      <c r="B26" s="123" t="s">
        <v>1177</v>
      </c>
      <c r="C26" s="514" t="s">
        <v>689</v>
      </c>
      <c r="D26" s="274">
        <f>ROUND(+E26/8,2)</f>
        <v>10</v>
      </c>
      <c r="E26" s="274">
        <v>80</v>
      </c>
      <c r="F26" s="275">
        <f>+ROUND((230/21)*D26,2)</f>
        <v>109.52</v>
      </c>
    </row>
    <row r="27" spans="1:6" ht="15.75" thickBot="1">
      <c r="A27" s="412"/>
      <c r="B27" s="413" t="s">
        <v>407</v>
      </c>
      <c r="C27" s="351"/>
      <c r="D27" s="351">
        <f>+D12+D16+D20+D24</f>
        <v>80</v>
      </c>
      <c r="E27" s="351">
        <f>+E12+E16+E20+E24</f>
        <v>640</v>
      </c>
      <c r="F27" s="352">
        <f>+F12+F16+F20+F24</f>
        <v>876.16</v>
      </c>
    </row>
    <row r="28" spans="1:7" ht="15">
      <c r="A28" s="144"/>
      <c r="B28" s="140"/>
      <c r="C28" s="145"/>
      <c r="D28" s="146"/>
      <c r="E28" s="146"/>
      <c r="F28" s="146"/>
      <c r="G28" s="2"/>
    </row>
    <row r="29" spans="1:7" ht="15">
      <c r="A29" s="147"/>
      <c r="B29" s="41"/>
      <c r="C29" s="140"/>
      <c r="D29" s="142"/>
      <c r="E29" s="142"/>
      <c r="F29" s="142"/>
      <c r="G29" s="2"/>
    </row>
    <row r="30" spans="1:6" ht="15">
      <c r="A30" s="147"/>
      <c r="B30" s="41"/>
      <c r="C30" s="140"/>
      <c r="D30" s="141"/>
      <c r="E30" s="142"/>
      <c r="F30" s="142"/>
    </row>
    <row r="31" spans="1:6" ht="15">
      <c r="A31" s="147"/>
      <c r="B31" s="41"/>
      <c r="C31" s="140"/>
      <c r="D31" s="141"/>
      <c r="E31" s="142"/>
      <c r="F31" s="142"/>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31"/>
  <sheetViews>
    <sheetView zoomScalePageLayoutView="0" workbookViewId="0" topLeftCell="A25">
      <selection activeCell="A27" sqref="A27:IV27"/>
    </sheetView>
  </sheetViews>
  <sheetFormatPr defaultColWidth="9.140625" defaultRowHeight="15"/>
  <cols>
    <col min="1" max="1" width="14.00390625" style="10" customWidth="1"/>
    <col min="2" max="2" width="18.28125" style="10" customWidth="1"/>
    <col min="3" max="3" width="64.421875" style="10" customWidth="1"/>
    <col min="4" max="4" width="10.00390625" style="29" customWidth="1"/>
    <col min="5" max="5" width="12.8515625" style="29" customWidth="1"/>
    <col min="6" max="6" width="18.57421875" style="10" customWidth="1"/>
    <col min="7" max="16384" width="9.140625" style="10" customWidth="1"/>
  </cols>
  <sheetData>
    <row r="1" spans="1:6" ht="15">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06" t="s">
        <v>1432</v>
      </c>
      <c r="B7" s="606"/>
      <c r="C7" s="606"/>
      <c r="D7" s="606"/>
      <c r="E7" s="606"/>
      <c r="F7" s="606"/>
    </row>
    <row r="8" ht="15.75" thickBot="1"/>
    <row r="9" spans="1:6" ht="15" customHeight="1">
      <c r="A9" s="677" t="s">
        <v>232</v>
      </c>
      <c r="B9" s="626" t="s">
        <v>233</v>
      </c>
      <c r="C9" s="626" t="s">
        <v>234</v>
      </c>
      <c r="D9" s="626" t="s">
        <v>235</v>
      </c>
      <c r="E9" s="626"/>
      <c r="F9" s="638" t="s">
        <v>405</v>
      </c>
    </row>
    <row r="10" spans="1:6" ht="15">
      <c r="A10" s="678"/>
      <c r="B10" s="627"/>
      <c r="C10" s="627"/>
      <c r="D10" s="627"/>
      <c r="E10" s="627"/>
      <c r="F10" s="639"/>
    </row>
    <row r="11" spans="1:6" ht="84.75" customHeight="1" thickBot="1">
      <c r="A11" s="679"/>
      <c r="B11" s="676"/>
      <c r="C11" s="676"/>
      <c r="D11" s="224" t="s">
        <v>1221</v>
      </c>
      <c r="E11" s="224" t="s">
        <v>1222</v>
      </c>
      <c r="F11" s="639"/>
    </row>
    <row r="12" spans="1:9" ht="15.75" thickBot="1">
      <c r="A12" s="278" t="s">
        <v>1223</v>
      </c>
      <c r="B12" s="226"/>
      <c r="C12" s="285" t="s">
        <v>54</v>
      </c>
      <c r="D12" s="308">
        <f>SUM(D13:D14)</f>
        <v>20</v>
      </c>
      <c r="E12" s="308">
        <f>SUM(E13:E14)</f>
        <v>160</v>
      </c>
      <c r="F12" s="309">
        <f>SUM(F13:F14)</f>
        <v>807.18</v>
      </c>
      <c r="I12" s="10">
        <v>5200</v>
      </c>
    </row>
    <row r="13" spans="1:6" ht="45">
      <c r="A13" s="246">
        <v>1</v>
      </c>
      <c r="B13" s="25" t="s">
        <v>1177</v>
      </c>
      <c r="C13" s="328" t="s">
        <v>1433</v>
      </c>
      <c r="D13" s="208">
        <f>ROUND(+E13/8,2)</f>
        <v>10</v>
      </c>
      <c r="E13" s="208">
        <v>80</v>
      </c>
      <c r="F13" s="254">
        <f>+ROUND((847.53/21)*D13,2)</f>
        <v>403.59</v>
      </c>
    </row>
    <row r="14" spans="1:6" ht="33" customHeight="1">
      <c r="A14" s="92">
        <v>2</v>
      </c>
      <c r="B14" s="13" t="s">
        <v>1177</v>
      </c>
      <c r="C14" s="18" t="s">
        <v>1434</v>
      </c>
      <c r="D14" s="39">
        <f>ROUND(+E14/8,2)</f>
        <v>10</v>
      </c>
      <c r="E14" s="39">
        <v>80</v>
      </c>
      <c r="F14" s="248">
        <f>+ROUND((847.53/21)*D14,2)</f>
        <v>403.59</v>
      </c>
    </row>
    <row r="15" spans="1:6" ht="15.75" thickBot="1">
      <c r="A15" s="310"/>
      <c r="B15" s="121"/>
      <c r="C15" s="121"/>
      <c r="D15" s="207"/>
      <c r="E15" s="207"/>
      <c r="F15" s="312"/>
    </row>
    <row r="16" spans="1:6" ht="15.75" thickBot="1">
      <c r="A16" s="278" t="s">
        <v>1247</v>
      </c>
      <c r="B16" s="314"/>
      <c r="C16" s="285" t="s">
        <v>54</v>
      </c>
      <c r="D16" s="308">
        <f>SUM(D17:D18)</f>
        <v>20</v>
      </c>
      <c r="E16" s="308">
        <f>SUM(E17:E18)</f>
        <v>160</v>
      </c>
      <c r="F16" s="309">
        <f>SUM(F17:F18)</f>
        <v>807.18</v>
      </c>
    </row>
    <row r="17" spans="1:6" ht="30">
      <c r="A17" s="313">
        <v>1</v>
      </c>
      <c r="B17" s="25" t="s">
        <v>1177</v>
      </c>
      <c r="C17" s="25" t="s">
        <v>1435</v>
      </c>
      <c r="D17" s="208">
        <f>ROUND(+E17/8,2)</f>
        <v>10</v>
      </c>
      <c r="E17" s="208">
        <v>80</v>
      </c>
      <c r="F17" s="254">
        <f>+ROUND((847.53/21)*D17,2)</f>
        <v>403.59</v>
      </c>
    </row>
    <row r="18" spans="1:6" ht="60">
      <c r="A18" s="101">
        <v>2</v>
      </c>
      <c r="B18" s="13" t="s">
        <v>1177</v>
      </c>
      <c r="C18" s="23" t="s">
        <v>1436</v>
      </c>
      <c r="D18" s="39">
        <f>ROUND(+E18/8,2)</f>
        <v>10</v>
      </c>
      <c r="E18" s="39">
        <v>80</v>
      </c>
      <c r="F18" s="248">
        <f>+ROUND((847.53/21)*D18,2)</f>
        <v>403.59</v>
      </c>
    </row>
    <row r="19" spans="1:6" ht="15.75" thickBot="1">
      <c r="A19" s="251"/>
      <c r="B19" s="256"/>
      <c r="C19" s="256"/>
      <c r="D19" s="315"/>
      <c r="E19" s="207"/>
      <c r="F19" s="253"/>
    </row>
    <row r="20" spans="1:6" ht="15.75" thickBot="1">
      <c r="A20" s="317" t="s">
        <v>833</v>
      </c>
      <c r="B20" s="219"/>
      <c r="C20" s="285" t="s">
        <v>54</v>
      </c>
      <c r="D20" s="308">
        <f>SUM(D21:D22)</f>
        <v>20</v>
      </c>
      <c r="E20" s="308">
        <f>SUM(E21:E22)</f>
        <v>160</v>
      </c>
      <c r="F20" s="309">
        <f>SUM(F21:F22)</f>
        <v>807.18</v>
      </c>
    </row>
    <row r="21" spans="1:6" ht="75">
      <c r="A21" s="313">
        <v>1</v>
      </c>
      <c r="B21" s="25" t="s">
        <v>1177</v>
      </c>
      <c r="C21" s="515" t="s">
        <v>286</v>
      </c>
      <c r="D21" s="208">
        <f>ROUND(+E21/8,2)</f>
        <v>10</v>
      </c>
      <c r="E21" s="208">
        <v>80</v>
      </c>
      <c r="F21" s="254">
        <f>+ROUND((847.53/21)*D21,2)</f>
        <v>403.59</v>
      </c>
    </row>
    <row r="22" spans="1:6" ht="60">
      <c r="A22" s="101">
        <v>2</v>
      </c>
      <c r="B22" s="13" t="s">
        <v>1177</v>
      </c>
      <c r="C22" s="23" t="s">
        <v>287</v>
      </c>
      <c r="D22" s="39">
        <f>ROUND(+E22/8,2)</f>
        <v>10</v>
      </c>
      <c r="E22" s="39">
        <v>80</v>
      </c>
      <c r="F22" s="248">
        <f>+ROUND((847.53/21)*D22,2)</f>
        <v>403.59</v>
      </c>
    </row>
    <row r="23" spans="1:6" ht="15.75" thickBot="1">
      <c r="A23" s="318"/>
      <c r="B23" s="256"/>
      <c r="C23" s="256"/>
      <c r="D23" s="315"/>
      <c r="E23" s="207"/>
      <c r="F23" s="319"/>
    </row>
    <row r="24" spans="1:6" ht="15.75" thickBot="1">
      <c r="A24" s="290" t="s">
        <v>1092</v>
      </c>
      <c r="B24" s="219"/>
      <c r="C24" s="285" t="s">
        <v>54</v>
      </c>
      <c r="D24" s="308">
        <f>SUM(D25:D26)</f>
        <v>20</v>
      </c>
      <c r="E24" s="308">
        <f>SUM(E25:E26)</f>
        <v>160</v>
      </c>
      <c r="F24" s="309">
        <f>SUM(F25:F26)</f>
        <v>807.18</v>
      </c>
    </row>
    <row r="25" spans="1:6" ht="75">
      <c r="A25" s="313">
        <v>1</v>
      </c>
      <c r="B25" s="25" t="s">
        <v>1177</v>
      </c>
      <c r="C25" s="516" t="s">
        <v>288</v>
      </c>
      <c r="D25" s="208">
        <f>ROUND(+E25/8,2)</f>
        <v>10</v>
      </c>
      <c r="E25" s="208">
        <v>80</v>
      </c>
      <c r="F25" s="254">
        <f>+ROUND((847.53/21)*D25,2)</f>
        <v>403.59</v>
      </c>
    </row>
    <row r="26" spans="1:6" ht="90.75" thickBot="1">
      <c r="A26" s="307">
        <v>2</v>
      </c>
      <c r="B26" s="123" t="s">
        <v>1177</v>
      </c>
      <c r="C26" s="514" t="s">
        <v>689</v>
      </c>
      <c r="D26" s="274">
        <f>ROUND(+E26/8,2)</f>
        <v>10</v>
      </c>
      <c r="E26" s="274">
        <v>80</v>
      </c>
      <c r="F26" s="275">
        <f>+ROUND((847.53/21)*D26,2)</f>
        <v>403.59</v>
      </c>
    </row>
    <row r="27" spans="1:6" ht="15.75" thickBot="1">
      <c r="A27" s="412"/>
      <c r="B27" s="413" t="s">
        <v>407</v>
      </c>
      <c r="C27" s="351"/>
      <c r="D27" s="351">
        <f>+D12+D16+D20+D24</f>
        <v>80</v>
      </c>
      <c r="E27" s="351">
        <f>+E12+E16+E20+E24</f>
        <v>640</v>
      </c>
      <c r="F27" s="352">
        <f>+F12+F16+F20+F24</f>
        <v>3228.72</v>
      </c>
    </row>
    <row r="28" spans="1:6" ht="15">
      <c r="A28" s="144"/>
      <c r="B28" s="140"/>
      <c r="C28" s="145"/>
      <c r="D28" s="146"/>
      <c r="E28" s="146"/>
      <c r="F28" s="146"/>
    </row>
    <row r="29" spans="1:6" ht="15">
      <c r="A29" s="147"/>
      <c r="B29" s="41"/>
      <c r="C29" s="140"/>
      <c r="D29" s="142"/>
      <c r="E29" s="142"/>
      <c r="F29" s="142"/>
    </row>
    <row r="30" spans="1:6" ht="15">
      <c r="A30" s="147"/>
      <c r="B30" s="41"/>
      <c r="C30" s="140"/>
      <c r="D30" s="141"/>
      <c r="E30" s="142"/>
      <c r="F30" s="142"/>
    </row>
    <row r="31" spans="1:6" ht="15">
      <c r="A31" s="147"/>
      <c r="B31" s="41"/>
      <c r="C31" s="140"/>
      <c r="D31" s="141"/>
      <c r="E31" s="142"/>
      <c r="F31" s="142"/>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42"/>
  <sheetViews>
    <sheetView zoomScalePageLayoutView="0" workbookViewId="0" topLeftCell="A133">
      <selection activeCell="A142" sqref="A142:IV142"/>
    </sheetView>
  </sheetViews>
  <sheetFormatPr defaultColWidth="9.140625" defaultRowHeight="15"/>
  <cols>
    <col min="1" max="1" width="14.00390625" style="10" customWidth="1"/>
    <col min="2" max="2" width="16.7109375" style="10" customWidth="1"/>
    <col min="3" max="3" width="51.421875" style="10" customWidth="1"/>
    <col min="4" max="4" width="10.00390625" style="29" customWidth="1"/>
    <col min="5" max="5" width="12.8515625" style="29" customWidth="1"/>
    <col min="6" max="6" width="18.57421875" style="10" customWidth="1"/>
    <col min="7" max="16384" width="9.140625" style="10" customWidth="1"/>
  </cols>
  <sheetData>
    <row r="1" spans="1:6" ht="15" customHeight="1">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06" t="s">
        <v>1526</v>
      </c>
      <c r="B7" s="606"/>
      <c r="C7" s="606"/>
      <c r="D7" s="606"/>
      <c r="E7" s="606"/>
      <c r="F7" s="606"/>
    </row>
    <row r="8" ht="15.75" thickBot="1"/>
    <row r="9" spans="1:6" ht="15" customHeight="1">
      <c r="A9" s="640" t="s">
        <v>232</v>
      </c>
      <c r="B9" s="642" t="s">
        <v>233</v>
      </c>
      <c r="C9" s="642" t="s">
        <v>234</v>
      </c>
      <c r="D9" s="644" t="s">
        <v>235</v>
      </c>
      <c r="E9" s="645"/>
      <c r="F9" s="638" t="s">
        <v>405</v>
      </c>
    </row>
    <row r="10" spans="1:6" ht="15">
      <c r="A10" s="641"/>
      <c r="B10" s="643"/>
      <c r="C10" s="643"/>
      <c r="D10" s="646"/>
      <c r="E10" s="647"/>
      <c r="F10" s="639"/>
    </row>
    <row r="11" spans="1:6" ht="84.75" customHeight="1" thickBot="1">
      <c r="A11" s="641"/>
      <c r="B11" s="643"/>
      <c r="C11" s="643"/>
      <c r="D11" s="224" t="s">
        <v>1221</v>
      </c>
      <c r="E11" s="224" t="s">
        <v>1222</v>
      </c>
      <c r="F11" s="639"/>
    </row>
    <row r="12" spans="1:7" ht="15.75" thickBot="1">
      <c r="A12" s="290" t="s">
        <v>123</v>
      </c>
      <c r="B12" s="226"/>
      <c r="C12" s="285" t="s">
        <v>54</v>
      </c>
      <c r="D12" s="308">
        <f>SUM(D13:D32)</f>
        <v>5</v>
      </c>
      <c r="E12" s="308">
        <f>SUM(E13:E32)</f>
        <v>40</v>
      </c>
      <c r="F12" s="309">
        <f>SUM(F13:F32)</f>
        <v>54.800000000000026</v>
      </c>
      <c r="G12" s="2"/>
    </row>
    <row r="13" spans="1:7" ht="30">
      <c r="A13" s="313">
        <v>1</v>
      </c>
      <c r="B13" s="25" t="s">
        <v>1177</v>
      </c>
      <c r="C13" s="25" t="s">
        <v>1527</v>
      </c>
      <c r="D13" s="208">
        <f>ROUND(+E13/8,2)</f>
        <v>0.25</v>
      </c>
      <c r="E13" s="295">
        <v>2</v>
      </c>
      <c r="F13" s="254">
        <f>+ROUND((230/21)*D13,2)</f>
        <v>2.74</v>
      </c>
      <c r="G13" s="2"/>
    </row>
    <row r="14" spans="1:6" ht="33" customHeight="1">
      <c r="A14" s="101">
        <v>2</v>
      </c>
      <c r="B14" s="13" t="s">
        <v>1177</v>
      </c>
      <c r="C14" s="13" t="s">
        <v>1528</v>
      </c>
      <c r="D14" s="39">
        <f>ROUND(+E14/8,2)</f>
        <v>0.25</v>
      </c>
      <c r="E14" s="26">
        <v>2</v>
      </c>
      <c r="F14" s="248">
        <f aca="true" t="shared" si="0" ref="F14:F32">+ROUND((230/21)*D14,2)</f>
        <v>2.74</v>
      </c>
    </row>
    <row r="15" spans="1:6" ht="15">
      <c r="A15" s="101">
        <v>3</v>
      </c>
      <c r="B15" s="13" t="s">
        <v>1177</v>
      </c>
      <c r="C15" s="13" t="s">
        <v>1529</v>
      </c>
      <c r="D15" s="39">
        <f aca="true" t="shared" si="1" ref="D15:D81">ROUND(+E15/8,2)</f>
        <v>0.25</v>
      </c>
      <c r="E15" s="26">
        <v>2</v>
      </c>
      <c r="F15" s="248">
        <f t="shared" si="0"/>
        <v>2.74</v>
      </c>
    </row>
    <row r="16" spans="1:7" ht="15">
      <c r="A16" s="101">
        <v>4</v>
      </c>
      <c r="B16" s="13" t="s">
        <v>1177</v>
      </c>
      <c r="C16" s="13" t="s">
        <v>1530</v>
      </c>
      <c r="D16" s="39">
        <f t="shared" si="1"/>
        <v>0.25</v>
      </c>
      <c r="E16" s="33">
        <v>2</v>
      </c>
      <c r="F16" s="248">
        <f t="shared" si="0"/>
        <v>2.74</v>
      </c>
      <c r="G16" s="2"/>
    </row>
    <row r="17" spans="1:7" ht="30">
      <c r="A17" s="101">
        <v>5</v>
      </c>
      <c r="B17" s="13" t="s">
        <v>1177</v>
      </c>
      <c r="C17" s="13" t="s">
        <v>1531</v>
      </c>
      <c r="D17" s="39">
        <f t="shared" si="1"/>
        <v>0.25</v>
      </c>
      <c r="E17" s="26">
        <v>2</v>
      </c>
      <c r="F17" s="248">
        <f t="shared" si="0"/>
        <v>2.74</v>
      </c>
      <c r="G17" s="2"/>
    </row>
    <row r="18" spans="1:6" ht="30">
      <c r="A18" s="101">
        <v>6</v>
      </c>
      <c r="B18" s="13" t="s">
        <v>1177</v>
      </c>
      <c r="C18" s="13" t="s">
        <v>1532</v>
      </c>
      <c r="D18" s="39">
        <f t="shared" si="1"/>
        <v>0.25</v>
      </c>
      <c r="E18" s="26">
        <v>2</v>
      </c>
      <c r="F18" s="248">
        <f t="shared" si="0"/>
        <v>2.74</v>
      </c>
    </row>
    <row r="19" spans="1:6" ht="30">
      <c r="A19" s="101">
        <v>7</v>
      </c>
      <c r="B19" s="13" t="s">
        <v>1177</v>
      </c>
      <c r="C19" s="13" t="s">
        <v>1533</v>
      </c>
      <c r="D19" s="39">
        <f t="shared" si="1"/>
        <v>0.25</v>
      </c>
      <c r="E19" s="33">
        <v>2</v>
      </c>
      <c r="F19" s="248">
        <f t="shared" si="0"/>
        <v>2.74</v>
      </c>
    </row>
    <row r="20" spans="1:7" ht="30">
      <c r="A20" s="101">
        <v>8</v>
      </c>
      <c r="B20" s="13" t="s">
        <v>1177</v>
      </c>
      <c r="C20" s="13" t="s">
        <v>1534</v>
      </c>
      <c r="D20" s="39">
        <f t="shared" si="1"/>
        <v>0.25</v>
      </c>
      <c r="E20" s="33">
        <v>2</v>
      </c>
      <c r="F20" s="248">
        <f t="shared" si="0"/>
        <v>2.74</v>
      </c>
      <c r="G20" s="2"/>
    </row>
    <row r="21" spans="1:7" ht="15">
      <c r="A21" s="101">
        <v>9</v>
      </c>
      <c r="B21" s="13" t="s">
        <v>1177</v>
      </c>
      <c r="C21" s="13" t="s">
        <v>1535</v>
      </c>
      <c r="D21" s="39">
        <f t="shared" si="1"/>
        <v>0.25</v>
      </c>
      <c r="E21" s="27">
        <v>2</v>
      </c>
      <c r="F21" s="248">
        <f t="shared" si="0"/>
        <v>2.74</v>
      </c>
      <c r="G21" s="2"/>
    </row>
    <row r="22" spans="1:6" ht="45">
      <c r="A22" s="101">
        <v>10</v>
      </c>
      <c r="B22" s="13" t="s">
        <v>1177</v>
      </c>
      <c r="C22" s="13" t="s">
        <v>1536</v>
      </c>
      <c r="D22" s="39">
        <f t="shared" si="1"/>
        <v>0.25</v>
      </c>
      <c r="E22" s="27">
        <v>2</v>
      </c>
      <c r="F22" s="248">
        <f t="shared" si="0"/>
        <v>2.74</v>
      </c>
    </row>
    <row r="23" spans="1:6" ht="30">
      <c r="A23" s="101">
        <v>11</v>
      </c>
      <c r="B23" s="13" t="s">
        <v>1177</v>
      </c>
      <c r="C23" s="13" t="s">
        <v>1537</v>
      </c>
      <c r="D23" s="39">
        <f t="shared" si="1"/>
        <v>0.25</v>
      </c>
      <c r="E23" s="27">
        <v>2</v>
      </c>
      <c r="F23" s="248">
        <f t="shared" si="0"/>
        <v>2.74</v>
      </c>
    </row>
    <row r="24" spans="1:7" ht="30">
      <c r="A24" s="101">
        <v>12</v>
      </c>
      <c r="B24" s="13" t="s">
        <v>1177</v>
      </c>
      <c r="C24" s="13" t="s">
        <v>1538</v>
      </c>
      <c r="D24" s="39">
        <f t="shared" si="1"/>
        <v>0.25</v>
      </c>
      <c r="E24" s="33">
        <v>2</v>
      </c>
      <c r="F24" s="248">
        <f t="shared" si="0"/>
        <v>2.74</v>
      </c>
      <c r="G24" s="2"/>
    </row>
    <row r="25" spans="1:7" ht="30">
      <c r="A25" s="101">
        <v>13</v>
      </c>
      <c r="B25" s="13" t="s">
        <v>1177</v>
      </c>
      <c r="C25" s="13" t="s">
        <v>1539</v>
      </c>
      <c r="D25" s="39">
        <f t="shared" si="1"/>
        <v>0.25</v>
      </c>
      <c r="E25" s="33">
        <v>2</v>
      </c>
      <c r="F25" s="248">
        <f t="shared" si="0"/>
        <v>2.74</v>
      </c>
      <c r="G25" s="2"/>
    </row>
    <row r="26" spans="1:6" ht="30">
      <c r="A26" s="101">
        <v>14</v>
      </c>
      <c r="B26" s="13" t="s">
        <v>1177</v>
      </c>
      <c r="C26" s="13" t="s">
        <v>1540</v>
      </c>
      <c r="D26" s="39">
        <f t="shared" si="1"/>
        <v>0.25</v>
      </c>
      <c r="E26" s="27">
        <v>2</v>
      </c>
      <c r="F26" s="248">
        <f t="shared" si="0"/>
        <v>2.74</v>
      </c>
    </row>
    <row r="27" spans="1:6" ht="15">
      <c r="A27" s="101">
        <v>15</v>
      </c>
      <c r="B27" s="13" t="s">
        <v>1177</v>
      </c>
      <c r="C27" s="13" t="s">
        <v>1541</v>
      </c>
      <c r="D27" s="39">
        <f t="shared" si="1"/>
        <v>0.25</v>
      </c>
      <c r="E27" s="27">
        <v>2</v>
      </c>
      <c r="F27" s="248">
        <f t="shared" si="0"/>
        <v>2.74</v>
      </c>
    </row>
    <row r="28" spans="1:7" ht="30">
      <c r="A28" s="101">
        <v>16</v>
      </c>
      <c r="B28" s="13" t="s">
        <v>1177</v>
      </c>
      <c r="C28" s="13" t="s">
        <v>1542</v>
      </c>
      <c r="D28" s="39">
        <f t="shared" si="1"/>
        <v>0.25</v>
      </c>
      <c r="E28" s="27">
        <v>2</v>
      </c>
      <c r="F28" s="248">
        <f t="shared" si="0"/>
        <v>2.74</v>
      </c>
      <c r="G28" s="2"/>
    </row>
    <row r="29" spans="1:7" ht="30">
      <c r="A29" s="101">
        <v>17</v>
      </c>
      <c r="B29" s="13" t="s">
        <v>1177</v>
      </c>
      <c r="C29" s="13" t="s">
        <v>1543</v>
      </c>
      <c r="D29" s="39">
        <f t="shared" si="1"/>
        <v>0.25</v>
      </c>
      <c r="E29" s="27">
        <v>2</v>
      </c>
      <c r="F29" s="248">
        <f t="shared" si="0"/>
        <v>2.74</v>
      </c>
      <c r="G29" s="2"/>
    </row>
    <row r="30" spans="1:6" ht="30">
      <c r="A30" s="101">
        <v>18</v>
      </c>
      <c r="B30" s="13" t="s">
        <v>1177</v>
      </c>
      <c r="C30" s="13" t="s">
        <v>1544</v>
      </c>
      <c r="D30" s="39">
        <f t="shared" si="1"/>
        <v>0.25</v>
      </c>
      <c r="E30" s="27">
        <v>2</v>
      </c>
      <c r="F30" s="248">
        <f t="shared" si="0"/>
        <v>2.74</v>
      </c>
    </row>
    <row r="31" spans="1:6" ht="45">
      <c r="A31" s="101">
        <v>19</v>
      </c>
      <c r="B31" s="13" t="s">
        <v>1177</v>
      </c>
      <c r="C31" s="13" t="s">
        <v>1545</v>
      </c>
      <c r="D31" s="39">
        <f t="shared" si="1"/>
        <v>0.25</v>
      </c>
      <c r="E31" s="33">
        <v>2</v>
      </c>
      <c r="F31" s="248">
        <f t="shared" si="0"/>
        <v>2.74</v>
      </c>
    </row>
    <row r="32" spans="1:6" ht="30">
      <c r="A32" s="101">
        <v>20</v>
      </c>
      <c r="B32" s="13" t="s">
        <v>1177</v>
      </c>
      <c r="C32" s="13" t="s">
        <v>1546</v>
      </c>
      <c r="D32" s="39">
        <f t="shared" si="1"/>
        <v>0.25</v>
      </c>
      <c r="E32" s="33">
        <v>2</v>
      </c>
      <c r="F32" s="248">
        <f t="shared" si="0"/>
        <v>2.74</v>
      </c>
    </row>
    <row r="33" spans="1:6" ht="15.75" thickBot="1">
      <c r="A33" s="251"/>
      <c r="B33" s="121"/>
      <c r="C33" s="121"/>
      <c r="D33" s="207"/>
      <c r="E33" s="211"/>
      <c r="F33" s="253"/>
    </row>
    <row r="34" spans="1:6" ht="15.75" thickBot="1">
      <c r="A34" s="290" t="s">
        <v>1247</v>
      </c>
      <c r="B34" s="219"/>
      <c r="C34" s="285" t="s">
        <v>54</v>
      </c>
      <c r="D34" s="308">
        <f>SUM(D35:D59)</f>
        <v>6.25</v>
      </c>
      <c r="E34" s="308">
        <f>SUM(E35:E59)</f>
        <v>50</v>
      </c>
      <c r="F34" s="309">
        <f>SUM(F35:F59)</f>
        <v>68.50000000000003</v>
      </c>
    </row>
    <row r="35" spans="1:6" ht="15">
      <c r="A35" s="313">
        <v>1</v>
      </c>
      <c r="B35" s="25" t="s">
        <v>1177</v>
      </c>
      <c r="C35" s="25" t="s">
        <v>1547</v>
      </c>
      <c r="D35" s="208">
        <f t="shared" si="1"/>
        <v>0.25</v>
      </c>
      <c r="E35" s="442">
        <v>2</v>
      </c>
      <c r="F35" s="254">
        <f aca="true" t="shared" si="2" ref="F35:F59">+ROUND((230/21)*D35,2)</f>
        <v>2.74</v>
      </c>
    </row>
    <row r="36" spans="1:6" ht="15">
      <c r="A36" s="101">
        <v>2</v>
      </c>
      <c r="B36" s="13" t="s">
        <v>1177</v>
      </c>
      <c r="C36" s="13" t="s">
        <v>1548</v>
      </c>
      <c r="D36" s="39">
        <f t="shared" si="1"/>
        <v>0.25</v>
      </c>
      <c r="E36" s="28">
        <v>2</v>
      </c>
      <c r="F36" s="248">
        <f t="shared" si="2"/>
        <v>2.74</v>
      </c>
    </row>
    <row r="37" spans="1:6" ht="15">
      <c r="A37" s="101">
        <v>3</v>
      </c>
      <c r="B37" s="13" t="s">
        <v>1177</v>
      </c>
      <c r="C37" s="13" t="s">
        <v>1549</v>
      </c>
      <c r="D37" s="39">
        <f t="shared" si="1"/>
        <v>0.25</v>
      </c>
      <c r="E37" s="33">
        <v>2</v>
      </c>
      <c r="F37" s="248">
        <f t="shared" si="2"/>
        <v>2.74</v>
      </c>
    </row>
    <row r="38" spans="1:6" ht="15">
      <c r="A38" s="101">
        <v>4</v>
      </c>
      <c r="B38" s="13" t="s">
        <v>1177</v>
      </c>
      <c r="C38" s="13" t="s">
        <v>1550</v>
      </c>
      <c r="D38" s="39">
        <f t="shared" si="1"/>
        <v>0.25</v>
      </c>
      <c r="E38" s="28">
        <v>2</v>
      </c>
      <c r="F38" s="248">
        <f t="shared" si="2"/>
        <v>2.74</v>
      </c>
    </row>
    <row r="39" spans="1:6" ht="15">
      <c r="A39" s="101">
        <v>5</v>
      </c>
      <c r="B39" s="13" t="s">
        <v>1177</v>
      </c>
      <c r="C39" s="13" t="s">
        <v>1551</v>
      </c>
      <c r="D39" s="39">
        <f t="shared" si="1"/>
        <v>0.25</v>
      </c>
      <c r="E39" s="28">
        <v>2</v>
      </c>
      <c r="F39" s="248">
        <f t="shared" si="2"/>
        <v>2.74</v>
      </c>
    </row>
    <row r="40" spans="1:6" ht="15">
      <c r="A40" s="101">
        <v>6</v>
      </c>
      <c r="B40" s="13" t="s">
        <v>1177</v>
      </c>
      <c r="C40" s="13" t="s">
        <v>1552</v>
      </c>
      <c r="D40" s="39">
        <f t="shared" si="1"/>
        <v>0.25</v>
      </c>
      <c r="E40" s="28">
        <v>2</v>
      </c>
      <c r="F40" s="248">
        <f t="shared" si="2"/>
        <v>2.74</v>
      </c>
    </row>
    <row r="41" spans="1:6" ht="15">
      <c r="A41" s="101">
        <v>7</v>
      </c>
      <c r="B41" s="13" t="s">
        <v>1177</v>
      </c>
      <c r="C41" s="13" t="s">
        <v>1553</v>
      </c>
      <c r="D41" s="39">
        <f t="shared" si="1"/>
        <v>0.25</v>
      </c>
      <c r="E41" s="28">
        <v>2</v>
      </c>
      <c r="F41" s="248">
        <f t="shared" si="2"/>
        <v>2.74</v>
      </c>
    </row>
    <row r="42" spans="1:6" ht="15">
      <c r="A42" s="101">
        <v>8</v>
      </c>
      <c r="B42" s="13" t="s">
        <v>1177</v>
      </c>
      <c r="C42" s="13" t="s">
        <v>1554</v>
      </c>
      <c r="D42" s="39">
        <f t="shared" si="1"/>
        <v>0.25</v>
      </c>
      <c r="E42" s="28">
        <v>2</v>
      </c>
      <c r="F42" s="248">
        <f t="shared" si="2"/>
        <v>2.74</v>
      </c>
    </row>
    <row r="43" spans="1:6" ht="15">
      <c r="A43" s="101">
        <v>9</v>
      </c>
      <c r="B43" s="13" t="s">
        <v>1177</v>
      </c>
      <c r="C43" s="13" t="s">
        <v>1555</v>
      </c>
      <c r="D43" s="39">
        <f t="shared" si="1"/>
        <v>0.25</v>
      </c>
      <c r="E43" s="28">
        <v>2</v>
      </c>
      <c r="F43" s="248">
        <f t="shared" si="2"/>
        <v>2.74</v>
      </c>
    </row>
    <row r="44" spans="1:6" ht="15">
      <c r="A44" s="101">
        <v>10</v>
      </c>
      <c r="B44" s="13" t="s">
        <v>1177</v>
      </c>
      <c r="C44" s="13" t="s">
        <v>1556</v>
      </c>
      <c r="D44" s="39">
        <f t="shared" si="1"/>
        <v>0.25</v>
      </c>
      <c r="E44" s="28">
        <v>2</v>
      </c>
      <c r="F44" s="248">
        <f t="shared" si="2"/>
        <v>2.74</v>
      </c>
    </row>
    <row r="45" spans="1:6" ht="15">
      <c r="A45" s="101">
        <v>11</v>
      </c>
      <c r="B45" s="13" t="s">
        <v>1177</v>
      </c>
      <c r="C45" s="13" t="s">
        <v>1557</v>
      </c>
      <c r="D45" s="39">
        <f t="shared" si="1"/>
        <v>0.25</v>
      </c>
      <c r="E45" s="28">
        <v>2</v>
      </c>
      <c r="F45" s="248">
        <f t="shared" si="2"/>
        <v>2.74</v>
      </c>
    </row>
    <row r="46" spans="1:6" ht="30">
      <c r="A46" s="101">
        <v>12</v>
      </c>
      <c r="B46" s="13" t="s">
        <v>1177</v>
      </c>
      <c r="C46" s="13" t="s">
        <v>1558</v>
      </c>
      <c r="D46" s="39">
        <f t="shared" si="1"/>
        <v>0.25</v>
      </c>
      <c r="E46" s="33">
        <v>2</v>
      </c>
      <c r="F46" s="248">
        <f t="shared" si="2"/>
        <v>2.74</v>
      </c>
    </row>
    <row r="47" spans="1:6" ht="15">
      <c r="A47" s="101">
        <v>13</v>
      </c>
      <c r="B47" s="13" t="s">
        <v>1177</v>
      </c>
      <c r="C47" s="13" t="s">
        <v>1559</v>
      </c>
      <c r="D47" s="39">
        <f t="shared" si="1"/>
        <v>0.25</v>
      </c>
      <c r="E47" s="28">
        <v>2</v>
      </c>
      <c r="F47" s="248">
        <f t="shared" si="2"/>
        <v>2.74</v>
      </c>
    </row>
    <row r="48" spans="1:6" ht="15">
      <c r="A48" s="101">
        <v>14</v>
      </c>
      <c r="B48" s="13" t="s">
        <v>1177</v>
      </c>
      <c r="C48" s="13" t="s">
        <v>1560</v>
      </c>
      <c r="D48" s="39">
        <f t="shared" si="1"/>
        <v>0.25</v>
      </c>
      <c r="E48" s="33">
        <v>2</v>
      </c>
      <c r="F48" s="248">
        <f t="shared" si="2"/>
        <v>2.74</v>
      </c>
    </row>
    <row r="49" spans="1:6" ht="15">
      <c r="A49" s="101">
        <v>15</v>
      </c>
      <c r="B49" s="13" t="s">
        <v>1177</v>
      </c>
      <c r="C49" s="13" t="s">
        <v>1561</v>
      </c>
      <c r="D49" s="39">
        <f t="shared" si="1"/>
        <v>0.25</v>
      </c>
      <c r="E49" s="28">
        <v>2</v>
      </c>
      <c r="F49" s="248">
        <f t="shared" si="2"/>
        <v>2.74</v>
      </c>
    </row>
    <row r="50" spans="1:6" ht="15">
      <c r="A50" s="101">
        <v>16</v>
      </c>
      <c r="B50" s="13" t="s">
        <v>1177</v>
      </c>
      <c r="C50" s="13" t="s">
        <v>1562</v>
      </c>
      <c r="D50" s="39">
        <f t="shared" si="1"/>
        <v>0.25</v>
      </c>
      <c r="E50" s="28">
        <v>2</v>
      </c>
      <c r="F50" s="248">
        <f t="shared" si="2"/>
        <v>2.74</v>
      </c>
    </row>
    <row r="51" spans="1:6" ht="15">
      <c r="A51" s="101">
        <v>17</v>
      </c>
      <c r="B51" s="13" t="s">
        <v>1177</v>
      </c>
      <c r="C51" s="13" t="s">
        <v>1563</v>
      </c>
      <c r="D51" s="39">
        <f t="shared" si="1"/>
        <v>0.25</v>
      </c>
      <c r="E51" s="15">
        <v>2</v>
      </c>
      <c r="F51" s="248">
        <f t="shared" si="2"/>
        <v>2.74</v>
      </c>
    </row>
    <row r="52" spans="1:6" ht="15">
      <c r="A52" s="101">
        <v>18</v>
      </c>
      <c r="B52" s="13" t="s">
        <v>1177</v>
      </c>
      <c r="C52" s="13" t="s">
        <v>413</v>
      </c>
      <c r="D52" s="39">
        <f t="shared" si="1"/>
        <v>0.25</v>
      </c>
      <c r="E52" s="15">
        <v>2</v>
      </c>
      <c r="F52" s="248">
        <f t="shared" si="2"/>
        <v>2.74</v>
      </c>
    </row>
    <row r="53" spans="1:6" ht="30">
      <c r="A53" s="101">
        <v>19</v>
      </c>
      <c r="B53" s="13" t="s">
        <v>1177</v>
      </c>
      <c r="C53" s="13" t="s">
        <v>414</v>
      </c>
      <c r="D53" s="39">
        <f t="shared" si="1"/>
        <v>0.25</v>
      </c>
      <c r="E53" s="21">
        <v>2</v>
      </c>
      <c r="F53" s="248">
        <f t="shared" si="2"/>
        <v>2.74</v>
      </c>
    </row>
    <row r="54" spans="1:6" ht="15">
      <c r="A54" s="101">
        <v>20</v>
      </c>
      <c r="B54" s="13" t="s">
        <v>1177</v>
      </c>
      <c r="C54" s="13" t="s">
        <v>415</v>
      </c>
      <c r="D54" s="39">
        <f t="shared" si="1"/>
        <v>0.25</v>
      </c>
      <c r="E54" s="15">
        <v>2</v>
      </c>
      <c r="F54" s="248">
        <f t="shared" si="2"/>
        <v>2.74</v>
      </c>
    </row>
    <row r="55" spans="1:6" ht="15">
      <c r="A55" s="101">
        <v>21</v>
      </c>
      <c r="B55" s="13" t="s">
        <v>1177</v>
      </c>
      <c r="C55" s="13" t="s">
        <v>416</v>
      </c>
      <c r="D55" s="39">
        <f t="shared" si="1"/>
        <v>0.25</v>
      </c>
      <c r="E55" s="15">
        <v>2</v>
      </c>
      <c r="F55" s="248">
        <f t="shared" si="2"/>
        <v>2.74</v>
      </c>
    </row>
    <row r="56" spans="1:6" ht="15">
      <c r="A56" s="101">
        <v>22</v>
      </c>
      <c r="B56" s="13" t="s">
        <v>1177</v>
      </c>
      <c r="C56" s="13" t="s">
        <v>417</v>
      </c>
      <c r="D56" s="39">
        <f t="shared" si="1"/>
        <v>0.25</v>
      </c>
      <c r="E56" s="15">
        <v>2</v>
      </c>
      <c r="F56" s="248">
        <f t="shared" si="2"/>
        <v>2.74</v>
      </c>
    </row>
    <row r="57" spans="1:6" ht="15">
      <c r="A57" s="101">
        <v>23</v>
      </c>
      <c r="B57" s="13" t="s">
        <v>1177</v>
      </c>
      <c r="C57" s="13" t="s">
        <v>418</v>
      </c>
      <c r="D57" s="39">
        <f t="shared" si="1"/>
        <v>0.25</v>
      </c>
      <c r="E57" s="15">
        <v>2</v>
      </c>
      <c r="F57" s="248">
        <f t="shared" si="2"/>
        <v>2.74</v>
      </c>
    </row>
    <row r="58" spans="1:6" ht="30">
      <c r="A58" s="101">
        <v>24</v>
      </c>
      <c r="B58" s="13" t="s">
        <v>1177</v>
      </c>
      <c r="C58" s="13" t="s">
        <v>419</v>
      </c>
      <c r="D58" s="39">
        <f t="shared" si="1"/>
        <v>0.25</v>
      </c>
      <c r="E58" s="21">
        <v>2</v>
      </c>
      <c r="F58" s="248">
        <f t="shared" si="2"/>
        <v>2.74</v>
      </c>
    </row>
    <row r="59" spans="1:6" ht="15">
      <c r="A59" s="101">
        <v>25</v>
      </c>
      <c r="B59" s="13" t="s">
        <v>1177</v>
      </c>
      <c r="C59" s="13" t="s">
        <v>420</v>
      </c>
      <c r="D59" s="39">
        <f t="shared" si="1"/>
        <v>0.25</v>
      </c>
      <c r="E59" s="21">
        <v>2</v>
      </c>
      <c r="F59" s="248">
        <f t="shared" si="2"/>
        <v>2.74</v>
      </c>
    </row>
    <row r="60" spans="1:6" ht="15.75" thickBot="1">
      <c r="A60" s="251"/>
      <c r="B60" s="121"/>
      <c r="C60" s="121"/>
      <c r="D60" s="207"/>
      <c r="E60" s="340"/>
      <c r="F60" s="253"/>
    </row>
    <row r="61" spans="1:6" ht="15.75" thickBot="1">
      <c r="A61" s="290" t="s">
        <v>833</v>
      </c>
      <c r="B61" s="219"/>
      <c r="C61" s="285" t="s">
        <v>54</v>
      </c>
      <c r="D61" s="308">
        <f>SUM(D62:D74)</f>
        <v>3.25</v>
      </c>
      <c r="E61" s="308">
        <f>SUM(E62:E74)</f>
        <v>26</v>
      </c>
      <c r="F61" s="309">
        <f>SUM(F62:F74)</f>
        <v>35.62000000000001</v>
      </c>
    </row>
    <row r="62" spans="1:6" ht="45">
      <c r="A62" s="313">
        <v>1</v>
      </c>
      <c r="B62" s="25" t="s">
        <v>1177</v>
      </c>
      <c r="C62" s="25" t="s">
        <v>421</v>
      </c>
      <c r="D62" s="208">
        <f t="shared" si="1"/>
        <v>0.25</v>
      </c>
      <c r="E62" s="478">
        <v>2</v>
      </c>
      <c r="F62" s="254">
        <f aca="true" t="shared" si="3" ref="F62:F74">+ROUND((230/21)*D62,2)</f>
        <v>2.74</v>
      </c>
    </row>
    <row r="63" spans="1:6" ht="15">
      <c r="A63" s="101">
        <v>2</v>
      </c>
      <c r="B63" s="13" t="s">
        <v>1177</v>
      </c>
      <c r="C63" s="13" t="s">
        <v>422</v>
      </c>
      <c r="D63" s="39">
        <f t="shared" si="1"/>
        <v>0.25</v>
      </c>
      <c r="E63" s="33">
        <v>2</v>
      </c>
      <c r="F63" s="248">
        <f t="shared" si="3"/>
        <v>2.74</v>
      </c>
    </row>
    <row r="64" spans="1:6" ht="15">
      <c r="A64" s="101">
        <v>3</v>
      </c>
      <c r="B64" s="13" t="s">
        <v>1177</v>
      </c>
      <c r="C64" s="13" t="s">
        <v>423</v>
      </c>
      <c r="D64" s="39">
        <f t="shared" si="1"/>
        <v>0.25</v>
      </c>
      <c r="E64" s="33">
        <v>2</v>
      </c>
      <c r="F64" s="248">
        <f t="shared" si="3"/>
        <v>2.74</v>
      </c>
    </row>
    <row r="65" spans="1:6" ht="45">
      <c r="A65" s="101">
        <v>4</v>
      </c>
      <c r="B65" s="13" t="s">
        <v>1177</v>
      </c>
      <c r="C65" s="13" t="s">
        <v>424</v>
      </c>
      <c r="D65" s="39">
        <f t="shared" si="1"/>
        <v>0.25</v>
      </c>
      <c r="E65" s="33">
        <v>2</v>
      </c>
      <c r="F65" s="248">
        <f t="shared" si="3"/>
        <v>2.74</v>
      </c>
    </row>
    <row r="66" spans="1:6" ht="15">
      <c r="A66" s="101">
        <v>5</v>
      </c>
      <c r="B66" s="13" t="s">
        <v>1177</v>
      </c>
      <c r="C66" s="13" t="s">
        <v>425</v>
      </c>
      <c r="D66" s="39">
        <f t="shared" si="1"/>
        <v>0.25</v>
      </c>
      <c r="E66" s="33">
        <v>2</v>
      </c>
      <c r="F66" s="248">
        <f t="shared" si="3"/>
        <v>2.74</v>
      </c>
    </row>
    <row r="67" spans="1:6" ht="15">
      <c r="A67" s="101">
        <v>6</v>
      </c>
      <c r="B67" s="13" t="s">
        <v>1177</v>
      </c>
      <c r="C67" s="13" t="s">
        <v>426</v>
      </c>
      <c r="D67" s="39">
        <f t="shared" si="1"/>
        <v>0.25</v>
      </c>
      <c r="E67" s="33">
        <v>2</v>
      </c>
      <c r="F67" s="248">
        <f t="shared" si="3"/>
        <v>2.74</v>
      </c>
    </row>
    <row r="68" spans="1:6" ht="30">
      <c r="A68" s="101">
        <v>7</v>
      </c>
      <c r="B68" s="13" t="s">
        <v>1177</v>
      </c>
      <c r="C68" s="13" t="s">
        <v>427</v>
      </c>
      <c r="D68" s="39">
        <f t="shared" si="1"/>
        <v>0.25</v>
      </c>
      <c r="E68" s="33">
        <v>2</v>
      </c>
      <c r="F68" s="248">
        <f t="shared" si="3"/>
        <v>2.74</v>
      </c>
    </row>
    <row r="69" spans="1:6" ht="15">
      <c r="A69" s="101">
        <v>8</v>
      </c>
      <c r="B69" s="13" t="s">
        <v>1177</v>
      </c>
      <c r="C69" s="13" t="s">
        <v>428</v>
      </c>
      <c r="D69" s="39">
        <f t="shared" si="1"/>
        <v>0.25</v>
      </c>
      <c r="E69" s="33">
        <v>2</v>
      </c>
      <c r="F69" s="248">
        <f t="shared" si="3"/>
        <v>2.74</v>
      </c>
    </row>
    <row r="70" spans="1:6" ht="30">
      <c r="A70" s="101">
        <v>9</v>
      </c>
      <c r="B70" s="13" t="s">
        <v>1177</v>
      </c>
      <c r="C70" s="13" t="s">
        <v>429</v>
      </c>
      <c r="D70" s="39">
        <f t="shared" si="1"/>
        <v>0.25</v>
      </c>
      <c r="E70" s="33">
        <v>2</v>
      </c>
      <c r="F70" s="248">
        <f t="shared" si="3"/>
        <v>2.74</v>
      </c>
    </row>
    <row r="71" spans="1:6" ht="45">
      <c r="A71" s="101">
        <v>10</v>
      </c>
      <c r="B71" s="13" t="s">
        <v>1177</v>
      </c>
      <c r="C71" s="13" t="s">
        <v>430</v>
      </c>
      <c r="D71" s="39">
        <f t="shared" si="1"/>
        <v>0.25</v>
      </c>
      <c r="E71" s="33">
        <v>2</v>
      </c>
      <c r="F71" s="248">
        <f t="shared" si="3"/>
        <v>2.74</v>
      </c>
    </row>
    <row r="72" spans="1:6" ht="30">
      <c r="A72" s="101">
        <v>11</v>
      </c>
      <c r="B72" s="13" t="s">
        <v>1177</v>
      </c>
      <c r="C72" s="13" t="s">
        <v>431</v>
      </c>
      <c r="D72" s="39">
        <f t="shared" si="1"/>
        <v>0.25</v>
      </c>
      <c r="E72" s="33">
        <v>2</v>
      </c>
      <c r="F72" s="248">
        <f t="shared" si="3"/>
        <v>2.74</v>
      </c>
    </row>
    <row r="73" spans="1:6" ht="30">
      <c r="A73" s="101">
        <v>12</v>
      </c>
      <c r="B73" s="13" t="s">
        <v>1177</v>
      </c>
      <c r="C73" s="13" t="s">
        <v>432</v>
      </c>
      <c r="D73" s="39">
        <f t="shared" si="1"/>
        <v>0.25</v>
      </c>
      <c r="E73" s="33">
        <v>2</v>
      </c>
      <c r="F73" s="248">
        <f t="shared" si="3"/>
        <v>2.74</v>
      </c>
    </row>
    <row r="74" spans="1:6" ht="15">
      <c r="A74" s="101">
        <v>13</v>
      </c>
      <c r="B74" s="13" t="s">
        <v>1177</v>
      </c>
      <c r="C74" s="13" t="s">
        <v>433</v>
      </c>
      <c r="D74" s="39">
        <f t="shared" si="1"/>
        <v>0.25</v>
      </c>
      <c r="E74" s="33">
        <v>2</v>
      </c>
      <c r="F74" s="248">
        <f t="shared" si="3"/>
        <v>2.74</v>
      </c>
    </row>
    <row r="75" spans="1:6" ht="15.75" thickBot="1">
      <c r="A75" s="251"/>
      <c r="B75" s="121"/>
      <c r="C75" s="121"/>
      <c r="D75" s="207"/>
      <c r="E75" s="211"/>
      <c r="F75" s="253"/>
    </row>
    <row r="76" spans="1:6" ht="15.75" thickBot="1">
      <c r="A76" s="290" t="s">
        <v>1092</v>
      </c>
      <c r="B76" s="219"/>
      <c r="C76" s="285" t="s">
        <v>54</v>
      </c>
      <c r="D76" s="308">
        <f>SUM(D77:D111)</f>
        <v>8.75</v>
      </c>
      <c r="E76" s="308">
        <f>SUM(E77:E111)</f>
        <v>70</v>
      </c>
      <c r="F76" s="309">
        <f>SUM(F77:F111)</f>
        <v>95.89999999999998</v>
      </c>
    </row>
    <row r="77" spans="1:6" ht="30">
      <c r="A77" s="313">
        <v>1</v>
      </c>
      <c r="B77" s="25" t="s">
        <v>1177</v>
      </c>
      <c r="C77" s="25" t="s">
        <v>1299</v>
      </c>
      <c r="D77" s="208">
        <f t="shared" si="1"/>
        <v>0.25</v>
      </c>
      <c r="E77" s="305">
        <v>2</v>
      </c>
      <c r="F77" s="254">
        <f aca="true" t="shared" si="4" ref="F77:F111">+ROUND((230/21)*D77,2)</f>
        <v>2.74</v>
      </c>
    </row>
    <row r="78" spans="1:6" ht="15">
      <c r="A78" s="72">
        <v>2</v>
      </c>
      <c r="B78" s="13" t="s">
        <v>1177</v>
      </c>
      <c r="C78" s="13" t="s">
        <v>1300</v>
      </c>
      <c r="D78" s="39">
        <f t="shared" si="1"/>
        <v>0.25</v>
      </c>
      <c r="E78" s="21">
        <v>2</v>
      </c>
      <c r="F78" s="248">
        <f t="shared" si="4"/>
        <v>2.74</v>
      </c>
    </row>
    <row r="79" spans="1:6" ht="15">
      <c r="A79" s="72">
        <v>3</v>
      </c>
      <c r="B79" s="13" t="s">
        <v>1177</v>
      </c>
      <c r="C79" s="13" t="s">
        <v>1301</v>
      </c>
      <c r="D79" s="39">
        <f t="shared" si="1"/>
        <v>0.25</v>
      </c>
      <c r="E79" s="21">
        <v>2</v>
      </c>
      <c r="F79" s="248">
        <f t="shared" si="4"/>
        <v>2.74</v>
      </c>
    </row>
    <row r="80" spans="1:6" ht="15">
      <c r="A80" s="101">
        <v>4</v>
      </c>
      <c r="B80" s="13" t="s">
        <v>1177</v>
      </c>
      <c r="C80" s="13" t="s">
        <v>1302</v>
      </c>
      <c r="D80" s="39">
        <f t="shared" si="1"/>
        <v>0.25</v>
      </c>
      <c r="E80" s="21">
        <v>2</v>
      </c>
      <c r="F80" s="248">
        <f t="shared" si="4"/>
        <v>2.74</v>
      </c>
    </row>
    <row r="81" spans="1:6" ht="15">
      <c r="A81" s="72">
        <v>5</v>
      </c>
      <c r="B81" s="13" t="s">
        <v>1177</v>
      </c>
      <c r="C81" s="13" t="s">
        <v>1303</v>
      </c>
      <c r="D81" s="39">
        <f t="shared" si="1"/>
        <v>0.25</v>
      </c>
      <c r="E81" s="21">
        <v>2</v>
      </c>
      <c r="F81" s="248">
        <f t="shared" si="4"/>
        <v>2.74</v>
      </c>
    </row>
    <row r="82" spans="1:6" ht="15">
      <c r="A82" s="72">
        <v>6</v>
      </c>
      <c r="B82" s="13" t="s">
        <v>1177</v>
      </c>
      <c r="C82" s="13" t="s">
        <v>1304</v>
      </c>
      <c r="D82" s="39">
        <f aca="true" t="shared" si="5" ref="D82:D141">ROUND(+E82/8,2)</f>
        <v>0.25</v>
      </c>
      <c r="E82" s="21">
        <v>2</v>
      </c>
      <c r="F82" s="248">
        <f t="shared" si="4"/>
        <v>2.74</v>
      </c>
    </row>
    <row r="83" spans="1:6" ht="15">
      <c r="A83" s="101">
        <v>7</v>
      </c>
      <c r="B83" s="13" t="s">
        <v>1177</v>
      </c>
      <c r="C83" s="13" t="s">
        <v>1305</v>
      </c>
      <c r="D83" s="39">
        <f t="shared" si="5"/>
        <v>0.25</v>
      </c>
      <c r="E83" s="21">
        <v>2</v>
      </c>
      <c r="F83" s="248">
        <f t="shared" si="4"/>
        <v>2.74</v>
      </c>
    </row>
    <row r="84" spans="1:6" ht="15">
      <c r="A84" s="72">
        <v>8</v>
      </c>
      <c r="B84" s="13" t="s">
        <v>1177</v>
      </c>
      <c r="C84" s="13" t="s">
        <v>1306</v>
      </c>
      <c r="D84" s="39">
        <f t="shared" si="5"/>
        <v>0.25</v>
      </c>
      <c r="E84" s="21">
        <v>2</v>
      </c>
      <c r="F84" s="248">
        <f t="shared" si="4"/>
        <v>2.74</v>
      </c>
    </row>
    <row r="85" spans="1:6" ht="15">
      <c r="A85" s="72">
        <v>9</v>
      </c>
      <c r="B85" s="13" t="s">
        <v>1177</v>
      </c>
      <c r="C85" s="13" t="s">
        <v>1307</v>
      </c>
      <c r="D85" s="39">
        <f t="shared" si="5"/>
        <v>0.25</v>
      </c>
      <c r="E85" s="21">
        <v>2</v>
      </c>
      <c r="F85" s="248">
        <f t="shared" si="4"/>
        <v>2.74</v>
      </c>
    </row>
    <row r="86" spans="1:6" ht="30">
      <c r="A86" s="101">
        <v>10</v>
      </c>
      <c r="B86" s="13" t="s">
        <v>1177</v>
      </c>
      <c r="C86" s="13" t="s">
        <v>1308</v>
      </c>
      <c r="D86" s="39">
        <f t="shared" si="5"/>
        <v>0.25</v>
      </c>
      <c r="E86" s="21">
        <v>2</v>
      </c>
      <c r="F86" s="248">
        <f t="shared" si="4"/>
        <v>2.74</v>
      </c>
    </row>
    <row r="87" spans="1:6" ht="15">
      <c r="A87" s="72">
        <v>11</v>
      </c>
      <c r="B87" s="13" t="s">
        <v>1177</v>
      </c>
      <c r="C87" s="13" t="s">
        <v>1309</v>
      </c>
      <c r="D87" s="39">
        <f t="shared" si="5"/>
        <v>0.25</v>
      </c>
      <c r="E87" s="21">
        <v>2</v>
      </c>
      <c r="F87" s="248">
        <f t="shared" si="4"/>
        <v>2.74</v>
      </c>
    </row>
    <row r="88" spans="1:6" ht="30">
      <c r="A88" s="72">
        <v>12</v>
      </c>
      <c r="B88" s="13" t="s">
        <v>1177</v>
      </c>
      <c r="C88" s="13" t="s">
        <v>1310</v>
      </c>
      <c r="D88" s="39">
        <f t="shared" si="5"/>
        <v>0.25</v>
      </c>
      <c r="E88" s="21">
        <v>2</v>
      </c>
      <c r="F88" s="248">
        <f t="shared" si="4"/>
        <v>2.74</v>
      </c>
    </row>
    <row r="89" spans="1:6" ht="30">
      <c r="A89" s="101">
        <v>13</v>
      </c>
      <c r="B89" s="13" t="s">
        <v>1177</v>
      </c>
      <c r="C89" s="13" t="s">
        <v>1311</v>
      </c>
      <c r="D89" s="39">
        <f t="shared" si="5"/>
        <v>0.25</v>
      </c>
      <c r="E89" s="21">
        <v>2</v>
      </c>
      <c r="F89" s="248">
        <f t="shared" si="4"/>
        <v>2.74</v>
      </c>
    </row>
    <row r="90" spans="1:6" ht="30">
      <c r="A90" s="72">
        <v>14</v>
      </c>
      <c r="B90" s="13" t="s">
        <v>1177</v>
      </c>
      <c r="C90" s="13" t="s">
        <v>1312</v>
      </c>
      <c r="D90" s="39">
        <f t="shared" si="5"/>
        <v>0.25</v>
      </c>
      <c r="E90" s="21">
        <v>2</v>
      </c>
      <c r="F90" s="248">
        <f t="shared" si="4"/>
        <v>2.74</v>
      </c>
    </row>
    <row r="91" spans="1:6" ht="15">
      <c r="A91" s="72">
        <v>15</v>
      </c>
      <c r="B91" s="13" t="s">
        <v>1177</v>
      </c>
      <c r="C91" s="13" t="s">
        <v>1313</v>
      </c>
      <c r="D91" s="39">
        <f t="shared" si="5"/>
        <v>0.25</v>
      </c>
      <c r="E91" s="21">
        <v>2</v>
      </c>
      <c r="F91" s="248">
        <f t="shared" si="4"/>
        <v>2.74</v>
      </c>
    </row>
    <row r="92" spans="1:6" ht="30">
      <c r="A92" s="101">
        <v>16</v>
      </c>
      <c r="B92" s="13" t="s">
        <v>1177</v>
      </c>
      <c r="C92" s="13" t="s">
        <v>1314</v>
      </c>
      <c r="D92" s="39">
        <f t="shared" si="5"/>
        <v>0.25</v>
      </c>
      <c r="E92" s="21">
        <v>2</v>
      </c>
      <c r="F92" s="248">
        <f t="shared" si="4"/>
        <v>2.74</v>
      </c>
    </row>
    <row r="93" spans="1:6" ht="15">
      <c r="A93" s="72">
        <v>17</v>
      </c>
      <c r="B93" s="13" t="s">
        <v>1177</v>
      </c>
      <c r="C93" s="13" t="s">
        <v>1315</v>
      </c>
      <c r="D93" s="39">
        <f t="shared" si="5"/>
        <v>0.25</v>
      </c>
      <c r="E93" s="21">
        <v>2</v>
      </c>
      <c r="F93" s="248">
        <f t="shared" si="4"/>
        <v>2.74</v>
      </c>
    </row>
    <row r="94" spans="1:6" ht="15">
      <c r="A94" s="72">
        <v>18</v>
      </c>
      <c r="B94" s="13" t="s">
        <v>1177</v>
      </c>
      <c r="C94" s="13" t="s">
        <v>1316</v>
      </c>
      <c r="D94" s="39">
        <f t="shared" si="5"/>
        <v>0.25</v>
      </c>
      <c r="E94" s="21">
        <v>2</v>
      </c>
      <c r="F94" s="248">
        <f t="shared" si="4"/>
        <v>2.74</v>
      </c>
    </row>
    <row r="95" spans="1:6" ht="15">
      <c r="A95" s="101">
        <v>19</v>
      </c>
      <c r="B95" s="13" t="s">
        <v>1177</v>
      </c>
      <c r="C95" s="13" t="s">
        <v>1317</v>
      </c>
      <c r="D95" s="39">
        <f t="shared" si="5"/>
        <v>0.25</v>
      </c>
      <c r="E95" s="21">
        <v>2</v>
      </c>
      <c r="F95" s="248">
        <f t="shared" si="4"/>
        <v>2.74</v>
      </c>
    </row>
    <row r="96" spans="1:6" ht="15">
      <c r="A96" s="72">
        <v>20</v>
      </c>
      <c r="B96" s="13" t="s">
        <v>1177</v>
      </c>
      <c r="C96" s="13" t="s">
        <v>1318</v>
      </c>
      <c r="D96" s="39">
        <f t="shared" si="5"/>
        <v>0.25</v>
      </c>
      <c r="E96" s="21">
        <v>2</v>
      </c>
      <c r="F96" s="248">
        <f t="shared" si="4"/>
        <v>2.74</v>
      </c>
    </row>
    <row r="97" spans="1:6" ht="15">
      <c r="A97" s="72">
        <v>21</v>
      </c>
      <c r="B97" s="13" t="s">
        <v>1177</v>
      </c>
      <c r="C97" s="13" t="s">
        <v>1319</v>
      </c>
      <c r="D97" s="39">
        <f t="shared" si="5"/>
        <v>0.25</v>
      </c>
      <c r="E97" s="21">
        <v>2</v>
      </c>
      <c r="F97" s="248">
        <f t="shared" si="4"/>
        <v>2.74</v>
      </c>
    </row>
    <row r="98" spans="1:6" ht="15">
      <c r="A98" s="101">
        <v>22</v>
      </c>
      <c r="B98" s="13" t="s">
        <v>1177</v>
      </c>
      <c r="C98" s="13" t="s">
        <v>1320</v>
      </c>
      <c r="D98" s="39">
        <f t="shared" si="5"/>
        <v>0.25</v>
      </c>
      <c r="E98" s="21">
        <v>2</v>
      </c>
      <c r="F98" s="248">
        <f t="shared" si="4"/>
        <v>2.74</v>
      </c>
    </row>
    <row r="99" spans="1:6" ht="15">
      <c r="A99" s="72">
        <v>23</v>
      </c>
      <c r="B99" s="13" t="s">
        <v>1177</v>
      </c>
      <c r="C99" s="13" t="s">
        <v>1321</v>
      </c>
      <c r="D99" s="39">
        <f t="shared" si="5"/>
        <v>0.25</v>
      </c>
      <c r="E99" s="21">
        <v>2</v>
      </c>
      <c r="F99" s="248">
        <f t="shared" si="4"/>
        <v>2.74</v>
      </c>
    </row>
    <row r="100" spans="1:6" ht="15">
      <c r="A100" s="72">
        <v>24</v>
      </c>
      <c r="B100" s="13" t="s">
        <v>1177</v>
      </c>
      <c r="C100" s="13" t="s">
        <v>1322</v>
      </c>
      <c r="D100" s="39">
        <f t="shared" si="5"/>
        <v>0.25</v>
      </c>
      <c r="E100" s="21">
        <v>2</v>
      </c>
      <c r="F100" s="248">
        <f t="shared" si="4"/>
        <v>2.74</v>
      </c>
    </row>
    <row r="101" spans="1:6" ht="30">
      <c r="A101" s="101">
        <v>25</v>
      </c>
      <c r="B101" s="13" t="s">
        <v>1177</v>
      </c>
      <c r="C101" s="13" t="s">
        <v>1323</v>
      </c>
      <c r="D101" s="39">
        <f t="shared" si="5"/>
        <v>0.25</v>
      </c>
      <c r="E101" s="21">
        <v>2</v>
      </c>
      <c r="F101" s="248">
        <f t="shared" si="4"/>
        <v>2.74</v>
      </c>
    </row>
    <row r="102" spans="1:6" ht="15">
      <c r="A102" s="72">
        <v>26</v>
      </c>
      <c r="B102" s="13" t="s">
        <v>1177</v>
      </c>
      <c r="C102" s="13" t="s">
        <v>1324</v>
      </c>
      <c r="D102" s="39">
        <f t="shared" si="5"/>
        <v>0.25</v>
      </c>
      <c r="E102" s="21">
        <v>2</v>
      </c>
      <c r="F102" s="248">
        <f t="shared" si="4"/>
        <v>2.74</v>
      </c>
    </row>
    <row r="103" spans="1:6" ht="15">
      <c r="A103" s="72">
        <v>27</v>
      </c>
      <c r="B103" s="13" t="s">
        <v>1177</v>
      </c>
      <c r="C103" s="13" t="s">
        <v>1325</v>
      </c>
      <c r="D103" s="39">
        <f t="shared" si="5"/>
        <v>0.25</v>
      </c>
      <c r="E103" s="21">
        <v>2</v>
      </c>
      <c r="F103" s="248">
        <f t="shared" si="4"/>
        <v>2.74</v>
      </c>
    </row>
    <row r="104" spans="1:6" ht="15">
      <c r="A104" s="101">
        <v>28</v>
      </c>
      <c r="B104" s="13" t="s">
        <v>1177</v>
      </c>
      <c r="C104" s="13" t="s">
        <v>1326</v>
      </c>
      <c r="D104" s="39">
        <f t="shared" si="5"/>
        <v>0.25</v>
      </c>
      <c r="E104" s="21">
        <v>2</v>
      </c>
      <c r="F104" s="248">
        <f t="shared" si="4"/>
        <v>2.74</v>
      </c>
    </row>
    <row r="105" spans="1:6" ht="15">
      <c r="A105" s="72">
        <v>29</v>
      </c>
      <c r="B105" s="13" t="s">
        <v>1177</v>
      </c>
      <c r="C105" s="13" t="s">
        <v>1327</v>
      </c>
      <c r="D105" s="39">
        <f t="shared" si="5"/>
        <v>0.25</v>
      </c>
      <c r="E105" s="21">
        <v>2</v>
      </c>
      <c r="F105" s="248">
        <f t="shared" si="4"/>
        <v>2.74</v>
      </c>
    </row>
    <row r="106" spans="1:6" ht="15">
      <c r="A106" s="72">
        <v>30</v>
      </c>
      <c r="B106" s="13" t="s">
        <v>1177</v>
      </c>
      <c r="C106" s="13" t="s">
        <v>1328</v>
      </c>
      <c r="D106" s="39">
        <f t="shared" si="5"/>
        <v>0.25</v>
      </c>
      <c r="E106" s="21">
        <v>2</v>
      </c>
      <c r="F106" s="248">
        <f t="shared" si="4"/>
        <v>2.74</v>
      </c>
    </row>
    <row r="107" spans="1:6" ht="15">
      <c r="A107" s="101">
        <v>31</v>
      </c>
      <c r="B107" s="13" t="s">
        <v>1177</v>
      </c>
      <c r="C107" s="13" t="s">
        <v>1329</v>
      </c>
      <c r="D107" s="39">
        <f t="shared" si="5"/>
        <v>0.25</v>
      </c>
      <c r="E107" s="21">
        <v>2</v>
      </c>
      <c r="F107" s="248">
        <f t="shared" si="4"/>
        <v>2.74</v>
      </c>
    </row>
    <row r="108" spans="1:6" ht="15">
      <c r="A108" s="72">
        <v>32</v>
      </c>
      <c r="B108" s="13" t="s">
        <v>1177</v>
      </c>
      <c r="C108" s="13" t="s">
        <v>1330</v>
      </c>
      <c r="D108" s="39">
        <f t="shared" si="5"/>
        <v>0.25</v>
      </c>
      <c r="E108" s="21">
        <v>2</v>
      </c>
      <c r="F108" s="248">
        <f t="shared" si="4"/>
        <v>2.74</v>
      </c>
    </row>
    <row r="109" spans="1:6" ht="45">
      <c r="A109" s="101">
        <v>33</v>
      </c>
      <c r="B109" s="13" t="s">
        <v>1177</v>
      </c>
      <c r="C109" s="13" t="s">
        <v>1331</v>
      </c>
      <c r="D109" s="39">
        <f t="shared" si="5"/>
        <v>0.25</v>
      </c>
      <c r="E109" s="21">
        <v>2</v>
      </c>
      <c r="F109" s="248">
        <f t="shared" si="4"/>
        <v>2.74</v>
      </c>
    </row>
    <row r="110" spans="1:6" ht="15">
      <c r="A110" s="72">
        <v>34</v>
      </c>
      <c r="B110" s="13" t="s">
        <v>1177</v>
      </c>
      <c r="C110" s="13" t="s">
        <v>1332</v>
      </c>
      <c r="D110" s="39">
        <f t="shared" si="5"/>
        <v>0.25</v>
      </c>
      <c r="E110" s="21">
        <v>2</v>
      </c>
      <c r="F110" s="248">
        <f t="shared" si="4"/>
        <v>2.74</v>
      </c>
    </row>
    <row r="111" spans="1:6" ht="15">
      <c r="A111" s="72">
        <v>35</v>
      </c>
      <c r="B111" s="13" t="s">
        <v>1177</v>
      </c>
      <c r="C111" s="13" t="s">
        <v>1333</v>
      </c>
      <c r="D111" s="39">
        <f t="shared" si="5"/>
        <v>0.25</v>
      </c>
      <c r="E111" s="21">
        <v>2</v>
      </c>
      <c r="F111" s="248">
        <f t="shared" si="4"/>
        <v>2.74</v>
      </c>
    </row>
    <row r="112" spans="1:6" ht="15.75" thickBot="1">
      <c r="A112" s="333"/>
      <c r="B112" s="121"/>
      <c r="C112" s="121"/>
      <c r="D112" s="207"/>
      <c r="E112" s="340"/>
      <c r="F112" s="253"/>
    </row>
    <row r="113" spans="1:6" ht="15.75" thickBot="1">
      <c r="A113" s="290" t="s">
        <v>1105</v>
      </c>
      <c r="B113" s="219"/>
      <c r="C113" s="285" t="s">
        <v>54</v>
      </c>
      <c r="D113" s="308">
        <f>SUM(D114:D141)</f>
        <v>7</v>
      </c>
      <c r="E113" s="308">
        <f>SUM(E114:E141)</f>
        <v>56</v>
      </c>
      <c r="F113" s="309">
        <f>SUM(F114:F141)</f>
        <v>76.72000000000001</v>
      </c>
    </row>
    <row r="114" spans="1:6" ht="15">
      <c r="A114" s="313">
        <v>1</v>
      </c>
      <c r="B114" s="25" t="s">
        <v>1177</v>
      </c>
      <c r="C114" s="25" t="s">
        <v>1334</v>
      </c>
      <c r="D114" s="208">
        <f>ROUND(+E114/8,2)</f>
        <v>0.25</v>
      </c>
      <c r="E114" s="322">
        <v>2</v>
      </c>
      <c r="F114" s="254">
        <f aca="true" t="shared" si="6" ref="F114:F141">+ROUND((230/21)*D114,2)</f>
        <v>2.74</v>
      </c>
    </row>
    <row r="115" spans="1:6" ht="15">
      <c r="A115" s="101">
        <v>2</v>
      </c>
      <c r="B115" s="13" t="s">
        <v>1177</v>
      </c>
      <c r="C115" s="13" t="s">
        <v>1335</v>
      </c>
      <c r="D115" s="39">
        <f t="shared" si="5"/>
        <v>0.25</v>
      </c>
      <c r="E115" s="15">
        <v>2</v>
      </c>
      <c r="F115" s="248">
        <f t="shared" si="6"/>
        <v>2.74</v>
      </c>
    </row>
    <row r="116" spans="1:6" ht="15">
      <c r="A116" s="101">
        <v>3</v>
      </c>
      <c r="B116" s="13" t="s">
        <v>1177</v>
      </c>
      <c r="C116" s="13" t="s">
        <v>1336</v>
      </c>
      <c r="D116" s="39">
        <f t="shared" si="5"/>
        <v>0.25</v>
      </c>
      <c r="E116" s="21">
        <v>2</v>
      </c>
      <c r="F116" s="248">
        <f t="shared" si="6"/>
        <v>2.74</v>
      </c>
    </row>
    <row r="117" spans="1:6" ht="30">
      <c r="A117" s="101">
        <v>4</v>
      </c>
      <c r="B117" s="13" t="s">
        <v>1177</v>
      </c>
      <c r="C117" s="13" t="s">
        <v>1337</v>
      </c>
      <c r="D117" s="39">
        <f t="shared" si="5"/>
        <v>0.25</v>
      </c>
      <c r="E117" s="21">
        <v>2</v>
      </c>
      <c r="F117" s="248">
        <f t="shared" si="6"/>
        <v>2.74</v>
      </c>
    </row>
    <row r="118" spans="1:6" ht="15">
      <c r="A118" s="101">
        <v>5</v>
      </c>
      <c r="B118" s="13" t="s">
        <v>1177</v>
      </c>
      <c r="C118" s="13" t="s">
        <v>1338</v>
      </c>
      <c r="D118" s="39">
        <f t="shared" si="5"/>
        <v>0.25</v>
      </c>
      <c r="E118" s="15">
        <v>2</v>
      </c>
      <c r="F118" s="248">
        <f t="shared" si="6"/>
        <v>2.74</v>
      </c>
    </row>
    <row r="119" spans="1:6" ht="15">
      <c r="A119" s="101">
        <v>6</v>
      </c>
      <c r="B119" s="13" t="s">
        <v>1177</v>
      </c>
      <c r="C119" s="13" t="s">
        <v>1339</v>
      </c>
      <c r="D119" s="39">
        <f t="shared" si="5"/>
        <v>0.25</v>
      </c>
      <c r="E119" s="15">
        <v>2</v>
      </c>
      <c r="F119" s="248">
        <f t="shared" si="6"/>
        <v>2.74</v>
      </c>
    </row>
    <row r="120" spans="1:6" ht="15">
      <c r="A120" s="101">
        <v>7</v>
      </c>
      <c r="B120" s="13" t="s">
        <v>1177</v>
      </c>
      <c r="C120" s="13" t="s">
        <v>1345</v>
      </c>
      <c r="D120" s="39">
        <f t="shared" si="5"/>
        <v>0.25</v>
      </c>
      <c r="E120" s="15">
        <v>2</v>
      </c>
      <c r="F120" s="248">
        <f t="shared" si="6"/>
        <v>2.74</v>
      </c>
    </row>
    <row r="121" spans="1:6" ht="15">
      <c r="A121" s="101">
        <v>8</v>
      </c>
      <c r="B121" s="13" t="s">
        <v>1177</v>
      </c>
      <c r="C121" s="13" t="s">
        <v>1346</v>
      </c>
      <c r="D121" s="39">
        <f t="shared" si="5"/>
        <v>0.25</v>
      </c>
      <c r="E121" s="15">
        <v>2</v>
      </c>
      <c r="F121" s="248">
        <f t="shared" si="6"/>
        <v>2.74</v>
      </c>
    </row>
    <row r="122" spans="1:6" ht="15">
      <c r="A122" s="101">
        <v>9</v>
      </c>
      <c r="B122" s="13" t="s">
        <v>1177</v>
      </c>
      <c r="C122" s="13" t="s">
        <v>1347</v>
      </c>
      <c r="D122" s="39">
        <f t="shared" si="5"/>
        <v>0.25</v>
      </c>
      <c r="E122" s="15">
        <v>2</v>
      </c>
      <c r="F122" s="248">
        <f t="shared" si="6"/>
        <v>2.74</v>
      </c>
    </row>
    <row r="123" spans="1:6" ht="15">
      <c r="A123" s="101">
        <v>10</v>
      </c>
      <c r="B123" s="13" t="s">
        <v>1177</v>
      </c>
      <c r="C123" s="13" t="s">
        <v>1348</v>
      </c>
      <c r="D123" s="39">
        <f t="shared" si="5"/>
        <v>0.25</v>
      </c>
      <c r="E123" s="21">
        <v>2</v>
      </c>
      <c r="F123" s="248">
        <f t="shared" si="6"/>
        <v>2.74</v>
      </c>
    </row>
    <row r="124" spans="1:6" ht="15">
      <c r="A124" s="101">
        <v>11</v>
      </c>
      <c r="B124" s="13" t="s">
        <v>1177</v>
      </c>
      <c r="C124" s="13" t="s">
        <v>1349</v>
      </c>
      <c r="D124" s="39">
        <f t="shared" si="5"/>
        <v>0.25</v>
      </c>
      <c r="E124" s="15">
        <v>2</v>
      </c>
      <c r="F124" s="248">
        <f t="shared" si="6"/>
        <v>2.74</v>
      </c>
    </row>
    <row r="125" spans="1:6" ht="15">
      <c r="A125" s="101">
        <v>12</v>
      </c>
      <c r="B125" s="13" t="s">
        <v>1177</v>
      </c>
      <c r="C125" s="13" t="s">
        <v>1350</v>
      </c>
      <c r="D125" s="39">
        <f t="shared" si="5"/>
        <v>0.25</v>
      </c>
      <c r="E125" s="15">
        <v>2</v>
      </c>
      <c r="F125" s="248">
        <f t="shared" si="6"/>
        <v>2.74</v>
      </c>
    </row>
    <row r="126" spans="1:6" ht="15">
      <c r="A126" s="101">
        <v>13</v>
      </c>
      <c r="B126" s="13" t="s">
        <v>1177</v>
      </c>
      <c r="C126" s="13" t="s">
        <v>1351</v>
      </c>
      <c r="D126" s="39">
        <f t="shared" si="5"/>
        <v>0.25</v>
      </c>
      <c r="E126" s="15">
        <v>2</v>
      </c>
      <c r="F126" s="248">
        <f t="shared" si="6"/>
        <v>2.74</v>
      </c>
    </row>
    <row r="127" spans="1:6" ht="15">
      <c r="A127" s="101">
        <v>14</v>
      </c>
      <c r="B127" s="13" t="s">
        <v>1177</v>
      </c>
      <c r="C127" s="13" t="s">
        <v>1352</v>
      </c>
      <c r="D127" s="39">
        <f t="shared" si="5"/>
        <v>0.25</v>
      </c>
      <c r="E127" s="15">
        <v>2</v>
      </c>
      <c r="F127" s="248">
        <f t="shared" si="6"/>
        <v>2.74</v>
      </c>
    </row>
    <row r="128" spans="1:6" ht="15">
      <c r="A128" s="101">
        <v>15</v>
      </c>
      <c r="B128" s="13" t="s">
        <v>1177</v>
      </c>
      <c r="C128" s="13" t="s">
        <v>1353</v>
      </c>
      <c r="D128" s="39">
        <f t="shared" si="5"/>
        <v>0.25</v>
      </c>
      <c r="E128" s="15">
        <v>2</v>
      </c>
      <c r="F128" s="248">
        <f t="shared" si="6"/>
        <v>2.74</v>
      </c>
    </row>
    <row r="129" spans="1:6" ht="15">
      <c r="A129" s="101">
        <v>16</v>
      </c>
      <c r="B129" s="13" t="s">
        <v>1177</v>
      </c>
      <c r="C129" s="13" t="s">
        <v>1354</v>
      </c>
      <c r="D129" s="39">
        <f t="shared" si="5"/>
        <v>0.25</v>
      </c>
      <c r="E129" s="15">
        <v>2</v>
      </c>
      <c r="F129" s="248">
        <f t="shared" si="6"/>
        <v>2.74</v>
      </c>
    </row>
    <row r="130" spans="1:6" ht="30">
      <c r="A130" s="101">
        <v>17</v>
      </c>
      <c r="B130" s="13" t="s">
        <v>1177</v>
      </c>
      <c r="C130" s="13" t="s">
        <v>1355</v>
      </c>
      <c r="D130" s="39">
        <f t="shared" si="5"/>
        <v>0.25</v>
      </c>
      <c r="E130" s="21">
        <v>2</v>
      </c>
      <c r="F130" s="248">
        <f t="shared" si="6"/>
        <v>2.74</v>
      </c>
    </row>
    <row r="131" spans="1:6" ht="15">
      <c r="A131" s="101">
        <v>18</v>
      </c>
      <c r="B131" s="13" t="s">
        <v>1177</v>
      </c>
      <c r="C131" s="13" t="s">
        <v>1356</v>
      </c>
      <c r="D131" s="39">
        <f t="shared" si="5"/>
        <v>0.25</v>
      </c>
      <c r="E131" s="15">
        <v>2</v>
      </c>
      <c r="F131" s="248">
        <f t="shared" si="6"/>
        <v>2.74</v>
      </c>
    </row>
    <row r="132" spans="1:6" ht="15">
      <c r="A132" s="101">
        <v>19</v>
      </c>
      <c r="B132" s="13" t="s">
        <v>1177</v>
      </c>
      <c r="C132" s="13" t="s">
        <v>1357</v>
      </c>
      <c r="D132" s="39">
        <f t="shared" si="5"/>
        <v>0.25</v>
      </c>
      <c r="E132" s="15">
        <v>2</v>
      </c>
      <c r="F132" s="248">
        <f t="shared" si="6"/>
        <v>2.74</v>
      </c>
    </row>
    <row r="133" spans="1:6" ht="15">
      <c r="A133" s="101">
        <v>20</v>
      </c>
      <c r="B133" s="13" t="s">
        <v>1177</v>
      </c>
      <c r="C133" s="13" t="s">
        <v>1358</v>
      </c>
      <c r="D133" s="39">
        <f t="shared" si="5"/>
        <v>0.25</v>
      </c>
      <c r="E133" s="15">
        <v>2</v>
      </c>
      <c r="F133" s="248">
        <f t="shared" si="6"/>
        <v>2.74</v>
      </c>
    </row>
    <row r="134" spans="1:6" ht="30">
      <c r="A134" s="101">
        <v>21</v>
      </c>
      <c r="B134" s="13" t="s">
        <v>1177</v>
      </c>
      <c r="C134" s="13" t="s">
        <v>1359</v>
      </c>
      <c r="D134" s="39">
        <f t="shared" si="5"/>
        <v>0.25</v>
      </c>
      <c r="E134" s="21">
        <v>2</v>
      </c>
      <c r="F134" s="248">
        <f t="shared" si="6"/>
        <v>2.74</v>
      </c>
    </row>
    <row r="135" spans="1:6" ht="15">
      <c r="A135" s="101">
        <v>22</v>
      </c>
      <c r="B135" s="13" t="s">
        <v>1177</v>
      </c>
      <c r="C135" s="13" t="s">
        <v>1360</v>
      </c>
      <c r="D135" s="39">
        <f t="shared" si="5"/>
        <v>0.25</v>
      </c>
      <c r="E135" s="15">
        <v>2</v>
      </c>
      <c r="F135" s="248">
        <f t="shared" si="6"/>
        <v>2.74</v>
      </c>
    </row>
    <row r="136" spans="1:6" ht="15">
      <c r="A136" s="101">
        <v>23</v>
      </c>
      <c r="B136" s="13" t="s">
        <v>1177</v>
      </c>
      <c r="C136" s="13" t="s">
        <v>1361</v>
      </c>
      <c r="D136" s="39">
        <f t="shared" si="5"/>
        <v>0.25</v>
      </c>
      <c r="E136" s="15">
        <v>2</v>
      </c>
      <c r="F136" s="248">
        <f t="shared" si="6"/>
        <v>2.74</v>
      </c>
    </row>
    <row r="137" spans="1:6" ht="15">
      <c r="A137" s="101">
        <v>24</v>
      </c>
      <c r="B137" s="13" t="s">
        <v>1177</v>
      </c>
      <c r="C137" s="13" t="s">
        <v>1362</v>
      </c>
      <c r="D137" s="39">
        <f t="shared" si="5"/>
        <v>0.25</v>
      </c>
      <c r="E137" s="15">
        <v>2</v>
      </c>
      <c r="F137" s="248">
        <f t="shared" si="6"/>
        <v>2.74</v>
      </c>
    </row>
    <row r="138" spans="1:6" ht="15">
      <c r="A138" s="101">
        <v>25</v>
      </c>
      <c r="B138" s="13" t="s">
        <v>1177</v>
      </c>
      <c r="C138" s="13" t="s">
        <v>1363</v>
      </c>
      <c r="D138" s="39">
        <f t="shared" si="5"/>
        <v>0.25</v>
      </c>
      <c r="E138" s="15">
        <v>2</v>
      </c>
      <c r="F138" s="248">
        <f t="shared" si="6"/>
        <v>2.74</v>
      </c>
    </row>
    <row r="139" spans="1:6" ht="15">
      <c r="A139" s="101">
        <v>26</v>
      </c>
      <c r="B139" s="13" t="s">
        <v>1177</v>
      </c>
      <c r="C139" s="13" t="s">
        <v>1364</v>
      </c>
      <c r="D139" s="39">
        <f t="shared" si="5"/>
        <v>0.25</v>
      </c>
      <c r="E139" s="15">
        <v>2</v>
      </c>
      <c r="F139" s="248">
        <f t="shared" si="6"/>
        <v>2.74</v>
      </c>
    </row>
    <row r="140" spans="1:6" ht="15">
      <c r="A140" s="101">
        <v>27</v>
      </c>
      <c r="B140" s="13" t="s">
        <v>1177</v>
      </c>
      <c r="C140" s="13" t="s">
        <v>1365</v>
      </c>
      <c r="D140" s="39">
        <f t="shared" si="5"/>
        <v>0.25</v>
      </c>
      <c r="E140" s="15">
        <v>2</v>
      </c>
      <c r="F140" s="248">
        <f t="shared" si="6"/>
        <v>2.74</v>
      </c>
    </row>
    <row r="141" spans="1:6" ht="15.75" thickBot="1">
      <c r="A141" s="101">
        <v>28</v>
      </c>
      <c r="B141" s="13" t="s">
        <v>1177</v>
      </c>
      <c r="C141" s="13" t="s">
        <v>1366</v>
      </c>
      <c r="D141" s="39">
        <f t="shared" si="5"/>
        <v>0.25</v>
      </c>
      <c r="E141" s="15">
        <v>2</v>
      </c>
      <c r="F141" s="248">
        <f t="shared" si="6"/>
        <v>2.74</v>
      </c>
    </row>
    <row r="142" spans="1:6" ht="15.75" thickBot="1">
      <c r="A142" s="412"/>
      <c r="B142" s="413" t="s">
        <v>407</v>
      </c>
      <c r="C142" s="351"/>
      <c r="D142" s="351">
        <f>+D12+D34+D61+D76+D113</f>
        <v>30.25</v>
      </c>
      <c r="E142" s="351">
        <f>+E12+E34+E61+E76+E113</f>
        <v>242</v>
      </c>
      <c r="F142" s="352">
        <f>+F12+F34+F61+F76+F113</f>
        <v>331.5400000000001</v>
      </c>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46"/>
  <sheetViews>
    <sheetView zoomScalePageLayoutView="0" workbookViewId="0" topLeftCell="A28">
      <selection activeCell="A30" sqref="A30:IV30"/>
    </sheetView>
  </sheetViews>
  <sheetFormatPr defaultColWidth="9.140625" defaultRowHeight="15"/>
  <cols>
    <col min="1" max="1" width="11.140625" style="10" bestFit="1" customWidth="1"/>
    <col min="2" max="2" width="25.7109375" style="10" customWidth="1"/>
    <col min="3" max="3" width="70.00390625" style="10" customWidth="1"/>
    <col min="4" max="5" width="12.57421875" style="10" customWidth="1"/>
    <col min="6" max="6" width="21.57421875" style="10" customWidth="1"/>
  </cols>
  <sheetData>
    <row r="1" spans="1:6" s="10" customFormat="1" ht="15">
      <c r="A1" s="604" t="s">
        <v>230</v>
      </c>
      <c r="B1" s="604"/>
      <c r="C1" s="604"/>
      <c r="D1" s="604"/>
      <c r="E1" s="604"/>
      <c r="F1" s="604"/>
    </row>
    <row r="2" spans="4:5" s="10" customFormat="1" ht="15">
      <c r="D2" s="29"/>
      <c r="E2" s="29"/>
    </row>
    <row r="3" spans="1:6" s="10" customFormat="1" ht="15" customHeight="1">
      <c r="A3" s="605" t="s">
        <v>1503</v>
      </c>
      <c r="B3" s="605"/>
      <c r="C3" s="605"/>
      <c r="D3" s="605"/>
      <c r="E3" s="605"/>
      <c r="F3" s="605"/>
    </row>
    <row r="4" spans="4:5" s="10" customFormat="1" ht="15">
      <c r="D4" s="29"/>
      <c r="E4" s="29"/>
    </row>
    <row r="5" spans="1:6" s="10" customFormat="1" ht="15" customHeight="1">
      <c r="A5" s="606" t="s">
        <v>231</v>
      </c>
      <c r="B5" s="606"/>
      <c r="C5" s="606"/>
      <c r="D5" s="606"/>
      <c r="E5" s="606"/>
      <c r="F5" s="606"/>
    </row>
    <row r="6" spans="4:5" s="10" customFormat="1" ht="15">
      <c r="D6" s="29"/>
      <c r="E6" s="29"/>
    </row>
    <row r="7" spans="1:6" ht="15">
      <c r="A7" s="606" t="s">
        <v>1367</v>
      </c>
      <c r="B7" s="606"/>
      <c r="C7" s="606"/>
      <c r="D7" s="606"/>
      <c r="E7" s="606"/>
      <c r="F7" s="606"/>
    </row>
    <row r="8" ht="15.75" thickBot="1"/>
    <row r="9" spans="1:6" ht="15" customHeight="1">
      <c r="A9" s="640" t="s">
        <v>232</v>
      </c>
      <c r="B9" s="642" t="s">
        <v>233</v>
      </c>
      <c r="C9" s="642" t="s">
        <v>234</v>
      </c>
      <c r="D9" s="644" t="s">
        <v>235</v>
      </c>
      <c r="E9" s="645"/>
      <c r="F9" s="638" t="s">
        <v>405</v>
      </c>
    </row>
    <row r="10" spans="1:6" ht="15">
      <c r="A10" s="641"/>
      <c r="B10" s="643"/>
      <c r="C10" s="643"/>
      <c r="D10" s="646"/>
      <c r="E10" s="647"/>
      <c r="F10" s="639"/>
    </row>
    <row r="11" spans="1:6" ht="78" customHeight="1" thickBot="1">
      <c r="A11" s="641"/>
      <c r="B11" s="643"/>
      <c r="C11" s="643"/>
      <c r="D11" s="224" t="s">
        <v>1221</v>
      </c>
      <c r="E11" s="224" t="s">
        <v>1222</v>
      </c>
      <c r="F11" s="639"/>
    </row>
    <row r="12" spans="1:6" ht="15.75" thickBot="1">
      <c r="A12" s="290" t="s">
        <v>123</v>
      </c>
      <c r="B12" s="226"/>
      <c r="C12" s="285" t="s">
        <v>54</v>
      </c>
      <c r="D12" s="308">
        <f>SUM(D13:D14)</f>
        <v>18</v>
      </c>
      <c r="E12" s="308">
        <f>SUM(E13:E14)</f>
        <v>144</v>
      </c>
      <c r="F12" s="309">
        <f>SUM(F13:F14)</f>
        <v>197.14</v>
      </c>
    </row>
    <row r="13" spans="1:6" ht="90">
      <c r="A13" s="246">
        <v>1</v>
      </c>
      <c r="B13" s="25" t="s">
        <v>1177</v>
      </c>
      <c r="C13" s="518" t="s">
        <v>1368</v>
      </c>
      <c r="D13" s="208">
        <f>ROUND(+E13/8,2)</f>
        <v>9</v>
      </c>
      <c r="E13" s="295">
        <v>72</v>
      </c>
      <c r="F13" s="254">
        <f>+ROUND((230/21)*D13,2)</f>
        <v>98.57</v>
      </c>
    </row>
    <row r="14" spans="1:6" ht="105">
      <c r="A14" s="92">
        <v>2</v>
      </c>
      <c r="B14" s="13" t="s">
        <v>1177</v>
      </c>
      <c r="C14" s="519" t="s">
        <v>1369</v>
      </c>
      <c r="D14" s="39">
        <f>ROUND(+E14/8,2)</f>
        <v>9</v>
      </c>
      <c r="E14" s="26">
        <v>72</v>
      </c>
      <c r="F14" s="248">
        <f>+ROUND((230/21)*D14,2)</f>
        <v>98.57</v>
      </c>
    </row>
    <row r="15" spans="1:6" ht="15.75" thickBot="1">
      <c r="A15" s="310"/>
      <c r="B15" s="121"/>
      <c r="C15" s="60"/>
      <c r="D15" s="211"/>
      <c r="E15" s="283"/>
      <c r="F15" s="367"/>
    </row>
    <row r="16" spans="1:6" ht="15.75" thickBot="1">
      <c r="A16" s="290" t="s">
        <v>126</v>
      </c>
      <c r="B16" s="314"/>
      <c r="C16" s="285" t="s">
        <v>54</v>
      </c>
      <c r="D16" s="308">
        <f>SUM(D17:D19)</f>
        <v>20</v>
      </c>
      <c r="E16" s="308">
        <f>SUM(E17:E19)</f>
        <v>160</v>
      </c>
      <c r="F16" s="309">
        <f>SUM(F17:F19)</f>
        <v>219.05</v>
      </c>
    </row>
    <row r="17" spans="1:6" ht="89.25">
      <c r="A17" s="246">
        <v>1</v>
      </c>
      <c r="B17" s="25" t="s">
        <v>1177</v>
      </c>
      <c r="C17" s="517" t="s">
        <v>1218</v>
      </c>
      <c r="D17" s="208">
        <f>ROUND(+E17/8,2)</f>
        <v>8</v>
      </c>
      <c r="E17" s="295">
        <v>64</v>
      </c>
      <c r="F17" s="254">
        <f>+ROUND((230/21)*D17,2)</f>
        <v>87.62</v>
      </c>
    </row>
    <row r="18" spans="1:6" ht="141" customHeight="1">
      <c r="A18" s="92">
        <v>2</v>
      </c>
      <c r="B18" s="13" t="s">
        <v>1177</v>
      </c>
      <c r="C18" s="149" t="s">
        <v>1219</v>
      </c>
      <c r="D18" s="39">
        <f>ROUND(+E18/8,2)</f>
        <v>9</v>
      </c>
      <c r="E18" s="26">
        <v>72</v>
      </c>
      <c r="F18" s="248">
        <f>+ROUND((230/21)*D18,2)</f>
        <v>98.57</v>
      </c>
    </row>
    <row r="19" spans="1:6" ht="74.25">
      <c r="A19" s="92">
        <v>3</v>
      </c>
      <c r="B19" s="13" t="s">
        <v>1177</v>
      </c>
      <c r="C19" s="519" t="s">
        <v>1220</v>
      </c>
      <c r="D19" s="39">
        <f>ROUND(+E19/8,2)</f>
        <v>3</v>
      </c>
      <c r="E19" s="26">
        <v>24</v>
      </c>
      <c r="F19" s="248">
        <f>+ROUND((230/21)*D19,2)</f>
        <v>32.86</v>
      </c>
    </row>
    <row r="20" spans="1:6" ht="15.75" thickBot="1">
      <c r="A20" s="255"/>
      <c r="B20" s="256"/>
      <c r="C20" s="256"/>
      <c r="D20" s="370"/>
      <c r="E20" s="370"/>
      <c r="F20" s="258"/>
    </row>
    <row r="21" spans="1:6" ht="15.75" thickBot="1">
      <c r="A21" s="290" t="s">
        <v>109</v>
      </c>
      <c r="B21" s="219"/>
      <c r="C21" s="285" t="s">
        <v>54</v>
      </c>
      <c r="D21" s="308">
        <f>SUM(D22:D24)</f>
        <v>22</v>
      </c>
      <c r="E21" s="308">
        <f>SUM(E22:E24)</f>
        <v>176</v>
      </c>
      <c r="F21" s="309">
        <f>SUM(F22:F24)</f>
        <v>240.95</v>
      </c>
    </row>
    <row r="22" spans="1:6" ht="89.25">
      <c r="A22" s="293">
        <v>1</v>
      </c>
      <c r="B22" s="25" t="s">
        <v>1177</v>
      </c>
      <c r="C22" s="520" t="s">
        <v>174</v>
      </c>
      <c r="D22" s="208">
        <f>ROUND(+E22/8,2)</f>
        <v>6</v>
      </c>
      <c r="E22" s="301">
        <v>48</v>
      </c>
      <c r="F22" s="254">
        <f>+ROUND((230/21)*D22,2)</f>
        <v>65.71</v>
      </c>
    </row>
    <row r="23" spans="1:6" ht="90">
      <c r="A23" s="96">
        <v>2</v>
      </c>
      <c r="B23" s="13" t="s">
        <v>1177</v>
      </c>
      <c r="C23" s="149" t="s">
        <v>176</v>
      </c>
      <c r="D23" s="39">
        <f>ROUND(+E23/8,2)</f>
        <v>8</v>
      </c>
      <c r="E23" s="27">
        <v>64</v>
      </c>
      <c r="F23" s="248">
        <f>+ROUND((230/21)*D23,2)</f>
        <v>87.62</v>
      </c>
    </row>
    <row r="24" spans="1:6" ht="90">
      <c r="A24" s="96">
        <v>3</v>
      </c>
      <c r="B24" s="13" t="s">
        <v>1177</v>
      </c>
      <c r="C24" s="519" t="s">
        <v>177</v>
      </c>
      <c r="D24" s="39">
        <f>ROUND(+E24/8,2)</f>
        <v>8</v>
      </c>
      <c r="E24" s="27">
        <v>64</v>
      </c>
      <c r="F24" s="248">
        <f>+ROUND((230/21)*D24,2)</f>
        <v>87.62</v>
      </c>
    </row>
    <row r="25" spans="1:6" ht="15.75" thickBot="1">
      <c r="A25" s="255"/>
      <c r="B25" s="256"/>
      <c r="C25" s="256"/>
      <c r="D25" s="370"/>
      <c r="E25" s="370"/>
      <c r="F25" s="258"/>
    </row>
    <row r="26" spans="1:6" ht="15.75" thickBot="1">
      <c r="A26" s="290" t="s">
        <v>118</v>
      </c>
      <c r="B26" s="219"/>
      <c r="C26" s="285" t="s">
        <v>54</v>
      </c>
      <c r="D26" s="308">
        <f>SUM(D27:D29)</f>
        <v>24</v>
      </c>
      <c r="E26" s="308">
        <f>SUM(E27:E29)</f>
        <v>192</v>
      </c>
      <c r="F26" s="309">
        <f>SUM(F27:F29)</f>
        <v>262.86</v>
      </c>
    </row>
    <row r="27" spans="1:6" ht="134.25">
      <c r="A27" s="293">
        <v>1</v>
      </c>
      <c r="B27" s="25" t="s">
        <v>1177</v>
      </c>
      <c r="C27" s="517" t="s">
        <v>175</v>
      </c>
      <c r="D27" s="208">
        <f>ROUND(+E27/8,2)</f>
        <v>8</v>
      </c>
      <c r="E27" s="301">
        <v>64</v>
      </c>
      <c r="F27" s="254">
        <f>+ROUND((230/21)*D27,2)</f>
        <v>87.62</v>
      </c>
    </row>
    <row r="28" spans="1:6" ht="105">
      <c r="A28" s="96">
        <v>2</v>
      </c>
      <c r="B28" s="13" t="s">
        <v>1177</v>
      </c>
      <c r="C28" s="149" t="s">
        <v>178</v>
      </c>
      <c r="D28" s="39">
        <f>ROUND(+E28/8,2)</f>
        <v>8</v>
      </c>
      <c r="E28" s="27">
        <v>64</v>
      </c>
      <c r="F28" s="248">
        <f>+ROUND((230/21)*D28,2)</f>
        <v>87.62</v>
      </c>
    </row>
    <row r="29" spans="1:6" ht="90.75" thickBot="1">
      <c r="A29" s="96">
        <v>3</v>
      </c>
      <c r="B29" s="13" t="s">
        <v>1177</v>
      </c>
      <c r="C29" s="150" t="s">
        <v>179</v>
      </c>
      <c r="D29" s="39">
        <f>ROUND(+E29/8,2)</f>
        <v>8</v>
      </c>
      <c r="E29" s="27">
        <v>64</v>
      </c>
      <c r="F29" s="248">
        <f>+ROUND((230/21)*D29,2)</f>
        <v>87.62</v>
      </c>
    </row>
    <row r="30" spans="1:6" s="10" customFormat="1" ht="15.75" thickBot="1">
      <c r="A30" s="412"/>
      <c r="B30" s="413" t="s">
        <v>407</v>
      </c>
      <c r="C30" s="351"/>
      <c r="D30" s="351">
        <f>+D12+D16+D21+D26</f>
        <v>84</v>
      </c>
      <c r="E30" s="351">
        <f>+E12+E16+E21+E26</f>
        <v>672</v>
      </c>
      <c r="F30" s="352">
        <f>+F12+F16+F21+F26</f>
        <v>920</v>
      </c>
    </row>
    <row r="31" spans="4:5" ht="15">
      <c r="D31" s="29"/>
      <c r="E31" s="29"/>
    </row>
    <row r="32" spans="4:5" ht="15">
      <c r="D32" s="29"/>
      <c r="E32" s="29"/>
    </row>
    <row r="33" spans="4:6" ht="15">
      <c r="D33" s="37"/>
      <c r="E33" s="37"/>
      <c r="F33" s="37"/>
    </row>
    <row r="34" spans="4:5" ht="15">
      <c r="D34" s="29"/>
      <c r="E34" s="29"/>
    </row>
    <row r="35" spans="4:5" ht="15">
      <c r="D35" s="29"/>
      <c r="E35" s="29"/>
    </row>
    <row r="36" spans="4:5" ht="15">
      <c r="D36" s="29"/>
      <c r="E36" s="29"/>
    </row>
    <row r="37" spans="4:5" ht="15">
      <c r="D37" s="29"/>
      <c r="E37" s="29"/>
    </row>
    <row r="38" spans="4:5" ht="15">
      <c r="D38" s="29"/>
      <c r="E38" s="29"/>
    </row>
    <row r="39" spans="4:5" ht="15">
      <c r="D39" s="29"/>
      <c r="E39" s="29"/>
    </row>
    <row r="40" spans="4:5" ht="15">
      <c r="D40" s="29"/>
      <c r="E40" s="29"/>
    </row>
    <row r="41" spans="4:5" ht="15">
      <c r="D41" s="29"/>
      <c r="E41" s="29"/>
    </row>
    <row r="42" spans="4:5" ht="15">
      <c r="D42" s="29"/>
      <c r="E42" s="29"/>
    </row>
    <row r="43" spans="4:5" ht="15">
      <c r="D43" s="29"/>
      <c r="E43" s="29"/>
    </row>
    <row r="44" spans="4:5" ht="15">
      <c r="D44" s="29"/>
      <c r="E44" s="29"/>
    </row>
    <row r="45" spans="4:5" ht="15">
      <c r="D45" s="29"/>
      <c r="E45" s="29"/>
    </row>
    <row r="46" spans="4:5" ht="15">
      <c r="D46" s="29"/>
      <c r="E46" s="29"/>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82"/>
  <sheetViews>
    <sheetView zoomScalePageLayoutView="0" workbookViewId="0" topLeftCell="A163">
      <selection activeCell="B179" sqref="B179"/>
    </sheetView>
  </sheetViews>
  <sheetFormatPr defaultColWidth="9.140625" defaultRowHeight="15"/>
  <cols>
    <col min="1" max="1" width="16.7109375" style="10" customWidth="1"/>
    <col min="2" max="2" width="17.140625" style="10" customWidth="1"/>
    <col min="3" max="3" width="74.28125" style="10" customWidth="1"/>
    <col min="4" max="4" width="10.28125" style="10" customWidth="1"/>
    <col min="5" max="5" width="10.140625" style="10" customWidth="1"/>
    <col min="6" max="6" width="19.7109375" style="10" customWidth="1"/>
    <col min="7" max="16384" width="9.140625" style="10" customWidth="1"/>
  </cols>
  <sheetData>
    <row r="1" spans="1:6" ht="15">
      <c r="A1" s="683" t="s">
        <v>230</v>
      </c>
      <c r="B1" s="683"/>
      <c r="C1" s="683"/>
      <c r="D1" s="683"/>
      <c r="E1" s="683"/>
      <c r="F1" s="683"/>
    </row>
    <row r="3" spans="1:6" ht="15">
      <c r="A3" s="666" t="s">
        <v>1503</v>
      </c>
      <c r="B3" s="666"/>
      <c r="C3" s="666"/>
      <c r="D3" s="666"/>
      <c r="E3" s="666"/>
      <c r="F3" s="666"/>
    </row>
    <row r="5" spans="1:6" ht="15">
      <c r="A5" s="667" t="s">
        <v>231</v>
      </c>
      <c r="B5" s="667"/>
      <c r="C5" s="667"/>
      <c r="D5" s="667"/>
      <c r="E5" s="667"/>
      <c r="F5" s="667"/>
    </row>
    <row r="7" spans="1:6" ht="15">
      <c r="A7" s="667" t="s">
        <v>1107</v>
      </c>
      <c r="B7" s="667"/>
      <c r="C7" s="667"/>
      <c r="D7" s="667"/>
      <c r="E7" s="667"/>
      <c r="F7" s="667"/>
    </row>
    <row r="8" ht="15.75" thickBot="1"/>
    <row r="9" spans="1:6" ht="15" customHeight="1">
      <c r="A9" s="668" t="s">
        <v>232</v>
      </c>
      <c r="B9" s="670" t="s">
        <v>233</v>
      </c>
      <c r="C9" s="670" t="s">
        <v>234</v>
      </c>
      <c r="D9" s="672" t="s">
        <v>235</v>
      </c>
      <c r="E9" s="673"/>
      <c r="F9" s="638" t="s">
        <v>405</v>
      </c>
    </row>
    <row r="10" spans="1:6" ht="15">
      <c r="A10" s="669"/>
      <c r="B10" s="671"/>
      <c r="C10" s="671"/>
      <c r="D10" s="674"/>
      <c r="E10" s="675"/>
      <c r="F10" s="639"/>
    </row>
    <row r="11" spans="1:6" ht="102" customHeight="1" thickBot="1">
      <c r="A11" s="669"/>
      <c r="B11" s="671"/>
      <c r="C11" s="671"/>
      <c r="D11" s="427" t="s">
        <v>1221</v>
      </c>
      <c r="E11" s="427" t="s">
        <v>1222</v>
      </c>
      <c r="F11" s="639"/>
    </row>
    <row r="12" spans="1:6" ht="15.75" thickBot="1">
      <c r="A12" s="290" t="s">
        <v>123</v>
      </c>
      <c r="B12" s="428"/>
      <c r="C12" s="445" t="s">
        <v>1019</v>
      </c>
      <c r="D12" s="308">
        <f>+D13+D33+D57</f>
        <v>7.75</v>
      </c>
      <c r="E12" s="308">
        <f>+E13+E33+E57</f>
        <v>62</v>
      </c>
      <c r="F12" s="309">
        <f>+F13+F33+F57</f>
        <v>84.94000000000004</v>
      </c>
    </row>
    <row r="13" spans="1:6" ht="15.75" thickBot="1">
      <c r="A13" s="534"/>
      <c r="B13" s="535"/>
      <c r="C13" s="231" t="s">
        <v>1020</v>
      </c>
      <c r="D13" s="536">
        <f>SUM(D15:D31)</f>
        <v>3.25</v>
      </c>
      <c r="E13" s="536">
        <f>SUM(E15:E31)</f>
        <v>26</v>
      </c>
      <c r="F13" s="537">
        <f>SUM(F15:F31)</f>
        <v>35.62000000000001</v>
      </c>
    </row>
    <row r="14" spans="1:6" ht="15">
      <c r="A14" s="528" t="s">
        <v>1108</v>
      </c>
      <c r="B14" s="529"/>
      <c r="C14" s="530"/>
      <c r="D14" s="531"/>
      <c r="E14" s="532"/>
      <c r="F14" s="533"/>
    </row>
    <row r="15" spans="1:6" ht="15" customHeight="1">
      <c r="A15" s="433" t="s">
        <v>1109</v>
      </c>
      <c r="B15" s="13" t="s">
        <v>1177</v>
      </c>
      <c r="C15" s="13" t="s">
        <v>31</v>
      </c>
      <c r="D15" s="39">
        <f>ROUND(+E15/8,2)</f>
        <v>0.25</v>
      </c>
      <c r="E15" s="155">
        <v>2</v>
      </c>
      <c r="F15" s="506">
        <f>+ROUND((230/21)*D15,2)</f>
        <v>2.74</v>
      </c>
    </row>
    <row r="16" spans="1:6" ht="30">
      <c r="A16" s="433" t="s">
        <v>32</v>
      </c>
      <c r="B16" s="13" t="s">
        <v>1177</v>
      </c>
      <c r="C16" s="13" t="s">
        <v>33</v>
      </c>
      <c r="D16" s="39">
        <f>ROUND(+E16/8,2)</f>
        <v>0.25</v>
      </c>
      <c r="E16" s="155">
        <v>2</v>
      </c>
      <c r="F16" s="506">
        <f>+ROUND((230/21)*D16,2)</f>
        <v>2.74</v>
      </c>
    </row>
    <row r="17" spans="1:6" ht="15">
      <c r="A17" s="521" t="s">
        <v>34</v>
      </c>
      <c r="B17" s="153"/>
      <c r="C17" s="158"/>
      <c r="D17" s="157"/>
      <c r="E17" s="155"/>
      <c r="F17" s="506"/>
    </row>
    <row r="18" spans="1:6" ht="15">
      <c r="A18" s="433" t="s">
        <v>1109</v>
      </c>
      <c r="B18" s="13" t="s">
        <v>1177</v>
      </c>
      <c r="C18" s="13" t="s">
        <v>35</v>
      </c>
      <c r="D18" s="39">
        <f>ROUND(+E18/8,2)</f>
        <v>0.25</v>
      </c>
      <c r="E18" s="155">
        <v>2</v>
      </c>
      <c r="F18" s="506">
        <f>+ROUND((230/21)*D18,2)</f>
        <v>2.74</v>
      </c>
    </row>
    <row r="19" spans="1:6" ht="15">
      <c r="A19" s="433" t="s">
        <v>36</v>
      </c>
      <c r="B19" s="13" t="s">
        <v>1177</v>
      </c>
      <c r="C19" s="13" t="s">
        <v>37</v>
      </c>
      <c r="D19" s="39">
        <f aca="true" t="shared" si="0" ref="D19:D80">ROUND(+E19/8,2)</f>
        <v>0.25</v>
      </c>
      <c r="E19" s="155">
        <v>2</v>
      </c>
      <c r="F19" s="506">
        <f>+ROUND((230/21)*D19,2)</f>
        <v>2.74</v>
      </c>
    </row>
    <row r="20" spans="1:6" ht="15">
      <c r="A20" s="433" t="s">
        <v>32</v>
      </c>
      <c r="B20" s="13" t="s">
        <v>1177</v>
      </c>
      <c r="C20" s="13" t="s">
        <v>38</v>
      </c>
      <c r="D20" s="39">
        <f t="shared" si="0"/>
        <v>0.25</v>
      </c>
      <c r="E20" s="155">
        <v>2</v>
      </c>
      <c r="F20" s="506">
        <f>+ROUND((230/21)*D20,2)</f>
        <v>2.74</v>
      </c>
    </row>
    <row r="21" spans="1:6" ht="15">
      <c r="A21" s="521" t="s">
        <v>39</v>
      </c>
      <c r="B21" s="153"/>
      <c r="C21" s="13"/>
      <c r="D21" s="157"/>
      <c r="E21" s="155"/>
      <c r="F21" s="506"/>
    </row>
    <row r="22" spans="1:6" ht="15">
      <c r="A22" s="433" t="s">
        <v>1109</v>
      </c>
      <c r="B22" s="13" t="s">
        <v>1177</v>
      </c>
      <c r="C22" s="13" t="s">
        <v>40</v>
      </c>
      <c r="D22" s="39">
        <f t="shared" si="0"/>
        <v>0.25</v>
      </c>
      <c r="E22" s="155">
        <v>2</v>
      </c>
      <c r="F22" s="506">
        <f aca="true" t="shared" si="1" ref="F22:F31">+ROUND((230/21)*D22,2)</f>
        <v>2.74</v>
      </c>
    </row>
    <row r="23" spans="1:6" ht="15">
      <c r="A23" s="433" t="s">
        <v>32</v>
      </c>
      <c r="B23" s="13" t="s">
        <v>1177</v>
      </c>
      <c r="C23" s="13" t="s">
        <v>41</v>
      </c>
      <c r="D23" s="39">
        <f t="shared" si="0"/>
        <v>0.25</v>
      </c>
      <c r="E23" s="155">
        <v>2</v>
      </c>
      <c r="F23" s="506">
        <f t="shared" si="1"/>
        <v>2.74</v>
      </c>
    </row>
    <row r="24" spans="1:6" ht="15">
      <c r="A24" s="521" t="s">
        <v>42</v>
      </c>
      <c r="B24" s="153"/>
      <c r="C24" s="13"/>
      <c r="D24" s="157"/>
      <c r="E24" s="155"/>
      <c r="F24" s="506"/>
    </row>
    <row r="25" spans="1:6" ht="15">
      <c r="A25" s="433" t="s">
        <v>1109</v>
      </c>
      <c r="B25" s="13" t="s">
        <v>1177</v>
      </c>
      <c r="C25" s="13" t="s">
        <v>43</v>
      </c>
      <c r="D25" s="39">
        <f t="shared" si="0"/>
        <v>0.25</v>
      </c>
      <c r="E25" s="155">
        <v>2</v>
      </c>
      <c r="F25" s="506">
        <f t="shared" si="1"/>
        <v>2.74</v>
      </c>
    </row>
    <row r="26" spans="1:6" ht="15">
      <c r="A26" s="433" t="s">
        <v>36</v>
      </c>
      <c r="B26" s="13" t="s">
        <v>1177</v>
      </c>
      <c r="C26" s="13" t="s">
        <v>1021</v>
      </c>
      <c r="D26" s="39">
        <f t="shared" si="0"/>
        <v>0.25</v>
      </c>
      <c r="E26" s="155">
        <v>2</v>
      </c>
      <c r="F26" s="506">
        <f t="shared" si="1"/>
        <v>2.74</v>
      </c>
    </row>
    <row r="27" spans="1:6" ht="15">
      <c r="A27" s="433" t="s">
        <v>32</v>
      </c>
      <c r="B27" s="13" t="s">
        <v>1177</v>
      </c>
      <c r="C27" s="13" t="s">
        <v>44</v>
      </c>
      <c r="D27" s="39">
        <f t="shared" si="0"/>
        <v>0.25</v>
      </c>
      <c r="E27" s="155">
        <v>2</v>
      </c>
      <c r="F27" s="506">
        <f t="shared" si="1"/>
        <v>2.74</v>
      </c>
    </row>
    <row r="28" spans="1:6" ht="15">
      <c r="A28" s="521" t="s">
        <v>45</v>
      </c>
      <c r="B28" s="153"/>
      <c r="C28" s="13"/>
      <c r="D28" s="39"/>
      <c r="E28" s="155"/>
      <c r="F28" s="506"/>
    </row>
    <row r="29" spans="1:6" ht="30">
      <c r="A29" s="433" t="s">
        <v>1109</v>
      </c>
      <c r="B29" s="13" t="s">
        <v>1177</v>
      </c>
      <c r="C29" s="13" t="s">
        <v>46</v>
      </c>
      <c r="D29" s="39">
        <f t="shared" si="0"/>
        <v>0.25</v>
      </c>
      <c r="E29" s="155">
        <v>2</v>
      </c>
      <c r="F29" s="506">
        <f t="shared" si="1"/>
        <v>2.74</v>
      </c>
    </row>
    <row r="30" spans="1:6" ht="15">
      <c r="A30" s="433" t="s">
        <v>36</v>
      </c>
      <c r="B30" s="13" t="s">
        <v>1177</v>
      </c>
      <c r="C30" s="13" t="s">
        <v>1184</v>
      </c>
      <c r="D30" s="39">
        <f t="shared" si="0"/>
        <v>0.25</v>
      </c>
      <c r="E30" s="155">
        <v>2</v>
      </c>
      <c r="F30" s="506">
        <f t="shared" si="1"/>
        <v>2.74</v>
      </c>
    </row>
    <row r="31" spans="1:6" ht="30">
      <c r="A31" s="433" t="s">
        <v>32</v>
      </c>
      <c r="B31" s="13" t="s">
        <v>1177</v>
      </c>
      <c r="C31" s="13" t="s">
        <v>1185</v>
      </c>
      <c r="D31" s="39">
        <f t="shared" si="0"/>
        <v>0.25</v>
      </c>
      <c r="E31" s="155">
        <v>2</v>
      </c>
      <c r="F31" s="506">
        <f t="shared" si="1"/>
        <v>2.74</v>
      </c>
    </row>
    <row r="32" spans="1:6" ht="15.75" thickBot="1">
      <c r="A32" s="538"/>
      <c r="B32" s="539"/>
      <c r="C32" s="121"/>
      <c r="D32" s="207"/>
      <c r="E32" s="540"/>
      <c r="F32" s="508"/>
    </row>
    <row r="33" spans="1:6" ht="36.75" customHeight="1" thickBot="1">
      <c r="A33" s="541"/>
      <c r="B33" s="535"/>
      <c r="C33" s="542" t="s">
        <v>74</v>
      </c>
      <c r="D33" s="536">
        <f>SUM(D35:D55)</f>
        <v>4</v>
      </c>
      <c r="E33" s="536">
        <f>SUM(E35:E55)</f>
        <v>32</v>
      </c>
      <c r="F33" s="537">
        <f>SUM(F35:F55)</f>
        <v>43.84000000000002</v>
      </c>
    </row>
    <row r="34" spans="1:6" ht="15">
      <c r="A34" s="528" t="s">
        <v>1186</v>
      </c>
      <c r="B34" s="529"/>
      <c r="C34" s="518"/>
      <c r="D34" s="208"/>
      <c r="E34" s="532"/>
      <c r="F34" s="505"/>
    </row>
    <row r="35" spans="1:6" ht="30">
      <c r="A35" s="433" t="s">
        <v>1109</v>
      </c>
      <c r="B35" s="13" t="s">
        <v>1177</v>
      </c>
      <c r="C35" s="13" t="s">
        <v>1187</v>
      </c>
      <c r="D35" s="39">
        <f t="shared" si="0"/>
        <v>0.25</v>
      </c>
      <c r="E35" s="155">
        <v>2</v>
      </c>
      <c r="F35" s="506">
        <f aca="true" t="shared" si="2" ref="F35:F55">+ROUND((230/21)*D35,2)</f>
        <v>2.74</v>
      </c>
    </row>
    <row r="36" spans="1:6" ht="15">
      <c r="A36" s="433" t="s">
        <v>32</v>
      </c>
      <c r="B36" s="13" t="s">
        <v>1177</v>
      </c>
      <c r="C36" s="13" t="s">
        <v>1188</v>
      </c>
      <c r="D36" s="39">
        <f t="shared" si="0"/>
        <v>0.25</v>
      </c>
      <c r="E36" s="155">
        <v>2</v>
      </c>
      <c r="F36" s="506">
        <f t="shared" si="2"/>
        <v>2.74</v>
      </c>
    </row>
    <row r="37" spans="1:6" ht="15">
      <c r="A37" s="521" t="s">
        <v>1189</v>
      </c>
      <c r="B37" s="153"/>
      <c r="C37" s="13"/>
      <c r="D37" s="39"/>
      <c r="E37" s="155"/>
      <c r="F37" s="506"/>
    </row>
    <row r="38" spans="1:6" ht="30">
      <c r="A38" s="433" t="s">
        <v>1109</v>
      </c>
      <c r="B38" s="13" t="s">
        <v>1177</v>
      </c>
      <c r="C38" s="13" t="s">
        <v>1190</v>
      </c>
      <c r="D38" s="39">
        <f t="shared" si="0"/>
        <v>0.25</v>
      </c>
      <c r="E38" s="155">
        <v>2</v>
      </c>
      <c r="F38" s="506">
        <f t="shared" si="2"/>
        <v>2.74</v>
      </c>
    </row>
    <row r="39" spans="1:6" ht="15">
      <c r="A39" s="433" t="s">
        <v>32</v>
      </c>
      <c r="B39" s="13" t="s">
        <v>1177</v>
      </c>
      <c r="C39" s="13" t="s">
        <v>1191</v>
      </c>
      <c r="D39" s="39">
        <f t="shared" si="0"/>
        <v>0.25</v>
      </c>
      <c r="E39" s="155">
        <v>2</v>
      </c>
      <c r="F39" s="506">
        <f t="shared" si="2"/>
        <v>2.74</v>
      </c>
    </row>
    <row r="40" spans="1:6" ht="15">
      <c r="A40" s="521" t="s">
        <v>1192</v>
      </c>
      <c r="B40" s="13"/>
      <c r="C40" s="13"/>
      <c r="D40" s="39"/>
      <c r="E40" s="155"/>
      <c r="F40" s="506"/>
    </row>
    <row r="41" spans="1:6" ht="30">
      <c r="A41" s="433" t="s">
        <v>1109</v>
      </c>
      <c r="B41" s="13" t="s">
        <v>1177</v>
      </c>
      <c r="C41" s="13" t="s">
        <v>1193</v>
      </c>
      <c r="D41" s="39">
        <f t="shared" si="0"/>
        <v>0.25</v>
      </c>
      <c r="E41" s="155">
        <v>2</v>
      </c>
      <c r="F41" s="506">
        <f t="shared" si="2"/>
        <v>2.74</v>
      </c>
    </row>
    <row r="42" spans="1:6" ht="15">
      <c r="A42" s="433" t="s">
        <v>36</v>
      </c>
      <c r="B42" s="13" t="s">
        <v>1177</v>
      </c>
      <c r="C42" s="13" t="s">
        <v>1194</v>
      </c>
      <c r="D42" s="39">
        <f t="shared" si="0"/>
        <v>0.25</v>
      </c>
      <c r="E42" s="155">
        <v>2</v>
      </c>
      <c r="F42" s="506">
        <f t="shared" si="2"/>
        <v>2.74</v>
      </c>
    </row>
    <row r="43" spans="1:6" ht="30">
      <c r="A43" s="433" t="s">
        <v>32</v>
      </c>
      <c r="B43" s="13" t="s">
        <v>1177</v>
      </c>
      <c r="C43" s="13" t="s">
        <v>1195</v>
      </c>
      <c r="D43" s="39">
        <f t="shared" si="0"/>
        <v>0.25</v>
      </c>
      <c r="E43" s="155">
        <v>2</v>
      </c>
      <c r="F43" s="506">
        <f t="shared" si="2"/>
        <v>2.74</v>
      </c>
    </row>
    <row r="44" spans="1:6" ht="15">
      <c r="A44" s="521" t="s">
        <v>1196</v>
      </c>
      <c r="B44" s="13"/>
      <c r="C44" s="13"/>
      <c r="D44" s="39"/>
      <c r="E44" s="155"/>
      <c r="F44" s="506"/>
    </row>
    <row r="45" spans="1:6" ht="30">
      <c r="A45" s="433" t="s">
        <v>1109</v>
      </c>
      <c r="B45" s="13" t="s">
        <v>1177</v>
      </c>
      <c r="C45" s="13" t="s">
        <v>1197</v>
      </c>
      <c r="D45" s="39">
        <f t="shared" si="0"/>
        <v>0.25</v>
      </c>
      <c r="E45" s="155">
        <v>2</v>
      </c>
      <c r="F45" s="506">
        <f t="shared" si="2"/>
        <v>2.74</v>
      </c>
    </row>
    <row r="46" spans="1:6" ht="30">
      <c r="A46" s="433" t="s">
        <v>36</v>
      </c>
      <c r="B46" s="13" t="s">
        <v>1177</v>
      </c>
      <c r="C46" s="13" t="s">
        <v>1198</v>
      </c>
      <c r="D46" s="39">
        <f t="shared" si="0"/>
        <v>0.25</v>
      </c>
      <c r="E46" s="155">
        <v>2</v>
      </c>
      <c r="F46" s="506">
        <f t="shared" si="2"/>
        <v>2.74</v>
      </c>
    </row>
    <row r="47" spans="1:6" ht="15">
      <c r="A47" s="433" t="s">
        <v>32</v>
      </c>
      <c r="B47" s="13" t="s">
        <v>1177</v>
      </c>
      <c r="C47" s="13" t="s">
        <v>1199</v>
      </c>
      <c r="D47" s="39">
        <f t="shared" si="0"/>
        <v>0.25</v>
      </c>
      <c r="E47" s="155">
        <v>2</v>
      </c>
      <c r="F47" s="506">
        <f t="shared" si="2"/>
        <v>2.74</v>
      </c>
    </row>
    <row r="48" spans="1:6" ht="15">
      <c r="A48" s="521" t="s">
        <v>1200</v>
      </c>
      <c r="B48" s="13"/>
      <c r="C48" s="13"/>
      <c r="D48" s="39"/>
      <c r="E48" s="155"/>
      <c r="F48" s="506"/>
    </row>
    <row r="49" spans="1:6" ht="15">
      <c r="A49" s="433" t="s">
        <v>1109</v>
      </c>
      <c r="B49" s="13" t="s">
        <v>1177</v>
      </c>
      <c r="C49" s="13" t="s">
        <v>1201</v>
      </c>
      <c r="D49" s="39">
        <f t="shared" si="0"/>
        <v>0.25</v>
      </c>
      <c r="E49" s="155">
        <v>2</v>
      </c>
      <c r="F49" s="506">
        <f t="shared" si="2"/>
        <v>2.74</v>
      </c>
    </row>
    <row r="50" spans="1:6" ht="15">
      <c r="A50" s="433" t="s">
        <v>36</v>
      </c>
      <c r="B50" s="13" t="s">
        <v>1177</v>
      </c>
      <c r="C50" s="13" t="s">
        <v>1202</v>
      </c>
      <c r="D50" s="39">
        <f t="shared" si="0"/>
        <v>0.25</v>
      </c>
      <c r="E50" s="155">
        <v>2</v>
      </c>
      <c r="F50" s="506">
        <f t="shared" si="2"/>
        <v>2.74</v>
      </c>
    </row>
    <row r="51" spans="1:6" ht="30">
      <c r="A51" s="433" t="s">
        <v>32</v>
      </c>
      <c r="B51" s="13" t="s">
        <v>1177</v>
      </c>
      <c r="C51" s="13" t="s">
        <v>1203</v>
      </c>
      <c r="D51" s="39">
        <f t="shared" si="0"/>
        <v>0.25</v>
      </c>
      <c r="E51" s="155">
        <v>2</v>
      </c>
      <c r="F51" s="506">
        <f t="shared" si="2"/>
        <v>2.74</v>
      </c>
    </row>
    <row r="52" spans="1:6" ht="30">
      <c r="A52" s="521" t="s">
        <v>1204</v>
      </c>
      <c r="B52" s="13"/>
      <c r="C52" s="13"/>
      <c r="D52" s="39"/>
      <c r="E52" s="155"/>
      <c r="F52" s="506"/>
    </row>
    <row r="53" spans="1:6" ht="30">
      <c r="A53" s="433" t="s">
        <v>1109</v>
      </c>
      <c r="B53" s="13" t="s">
        <v>1177</v>
      </c>
      <c r="C53" s="13" t="s">
        <v>1205</v>
      </c>
      <c r="D53" s="39">
        <f t="shared" si="0"/>
        <v>0.25</v>
      </c>
      <c r="E53" s="155">
        <v>2</v>
      </c>
      <c r="F53" s="506">
        <f t="shared" si="2"/>
        <v>2.74</v>
      </c>
    </row>
    <row r="54" spans="1:6" ht="15">
      <c r="A54" s="433" t="s">
        <v>36</v>
      </c>
      <c r="B54" s="13" t="s">
        <v>1177</v>
      </c>
      <c r="C54" s="13" t="s">
        <v>1206</v>
      </c>
      <c r="D54" s="39">
        <f t="shared" si="0"/>
        <v>0.25</v>
      </c>
      <c r="E54" s="155">
        <v>2</v>
      </c>
      <c r="F54" s="506">
        <f t="shared" si="2"/>
        <v>2.74</v>
      </c>
    </row>
    <row r="55" spans="1:6" ht="15">
      <c r="A55" s="433" t="s">
        <v>32</v>
      </c>
      <c r="B55" s="13" t="s">
        <v>1177</v>
      </c>
      <c r="C55" s="13" t="s">
        <v>1207</v>
      </c>
      <c r="D55" s="39">
        <f t="shared" si="0"/>
        <v>0.25</v>
      </c>
      <c r="E55" s="155">
        <v>2</v>
      </c>
      <c r="F55" s="506">
        <f t="shared" si="2"/>
        <v>2.74</v>
      </c>
    </row>
    <row r="56" spans="1:6" ht="15.75" thickBot="1">
      <c r="A56" s="538"/>
      <c r="B56" s="539"/>
      <c r="C56" s="543"/>
      <c r="D56" s="207"/>
      <c r="E56" s="540"/>
      <c r="F56" s="508"/>
    </row>
    <row r="57" spans="1:6" ht="15.75" thickBot="1">
      <c r="A57" s="534"/>
      <c r="B57" s="535"/>
      <c r="C57" s="542" t="s">
        <v>75</v>
      </c>
      <c r="D57" s="536">
        <f>SUM(D59:D60)</f>
        <v>0.5</v>
      </c>
      <c r="E57" s="536">
        <f>SUM(E59:E60)</f>
        <v>4</v>
      </c>
      <c r="F57" s="537">
        <f>SUM(F59:F60)</f>
        <v>5.48</v>
      </c>
    </row>
    <row r="58" spans="1:6" ht="30">
      <c r="A58" s="528" t="s">
        <v>1208</v>
      </c>
      <c r="B58" s="529"/>
      <c r="C58" s="518"/>
      <c r="D58" s="208"/>
      <c r="E58" s="532"/>
      <c r="F58" s="505"/>
    </row>
    <row r="59" spans="1:6" ht="15">
      <c r="A59" s="433" t="s">
        <v>1109</v>
      </c>
      <c r="B59" s="13" t="s">
        <v>1177</v>
      </c>
      <c r="C59" s="13" t="s">
        <v>1022</v>
      </c>
      <c r="D59" s="39">
        <f t="shared" si="0"/>
        <v>0.25</v>
      </c>
      <c r="E59" s="155">
        <v>2</v>
      </c>
      <c r="F59" s="506">
        <f>+ROUND((230/21)*D59,2)</f>
        <v>2.74</v>
      </c>
    </row>
    <row r="60" spans="1:6" ht="15">
      <c r="A60" s="433" t="s">
        <v>32</v>
      </c>
      <c r="B60" s="13" t="s">
        <v>1177</v>
      </c>
      <c r="C60" s="13" t="s">
        <v>1023</v>
      </c>
      <c r="D60" s="39">
        <f t="shared" si="0"/>
        <v>0.25</v>
      </c>
      <c r="E60" s="155">
        <v>2</v>
      </c>
      <c r="F60" s="506">
        <f>+ROUND((230/21)*D60,2)</f>
        <v>2.74</v>
      </c>
    </row>
    <row r="61" spans="1:6" ht="15.75" thickBot="1">
      <c r="A61" s="538"/>
      <c r="B61" s="539"/>
      <c r="C61" s="543"/>
      <c r="D61" s="207"/>
      <c r="E61" s="540"/>
      <c r="F61" s="508"/>
    </row>
    <row r="62" spans="1:6" ht="15.75" thickBot="1">
      <c r="A62" s="544" t="s">
        <v>126</v>
      </c>
      <c r="B62" s="545"/>
      <c r="C62" s="546" t="s">
        <v>1019</v>
      </c>
      <c r="D62" s="308">
        <f>SUM(D64:D98)</f>
        <v>6</v>
      </c>
      <c r="E62" s="308">
        <f>SUM(E64:E98)</f>
        <v>48</v>
      </c>
      <c r="F62" s="309">
        <f>SUM(F64:F98)</f>
        <v>65.76000000000003</v>
      </c>
    </row>
    <row r="63" spans="1:6" ht="15">
      <c r="A63" s="528" t="s">
        <v>1108</v>
      </c>
      <c r="B63" s="529"/>
      <c r="C63" s="518"/>
      <c r="D63" s="208"/>
      <c r="E63" s="532"/>
      <c r="F63" s="505"/>
    </row>
    <row r="64" spans="1:6" ht="30">
      <c r="A64" s="433" t="s">
        <v>1109</v>
      </c>
      <c r="B64" s="13" t="s">
        <v>1177</v>
      </c>
      <c r="C64" s="13" t="s">
        <v>1209</v>
      </c>
      <c r="D64" s="39">
        <f t="shared" si="0"/>
        <v>0.25</v>
      </c>
      <c r="E64" s="155">
        <v>2</v>
      </c>
      <c r="F64" s="506">
        <f>+ROUND((230/21)*D64,2)</f>
        <v>2.74</v>
      </c>
    </row>
    <row r="65" spans="1:6" ht="30">
      <c r="A65" s="433" t="s">
        <v>32</v>
      </c>
      <c r="B65" s="13" t="s">
        <v>1177</v>
      </c>
      <c r="C65" s="13" t="s">
        <v>1024</v>
      </c>
      <c r="D65" s="39">
        <f t="shared" si="0"/>
        <v>0.25</v>
      </c>
      <c r="E65" s="155">
        <v>2</v>
      </c>
      <c r="F65" s="506">
        <f>+ROUND((230/21)*D65,2)</f>
        <v>2.74</v>
      </c>
    </row>
    <row r="66" spans="1:6" ht="15">
      <c r="A66" s="521" t="s">
        <v>34</v>
      </c>
      <c r="B66" s="153"/>
      <c r="C66" s="13"/>
      <c r="D66" s="39"/>
      <c r="E66" s="155"/>
      <c r="F66" s="506"/>
    </row>
    <row r="67" spans="1:6" ht="15">
      <c r="A67" s="433" t="s">
        <v>1109</v>
      </c>
      <c r="B67" s="13" t="s">
        <v>1177</v>
      </c>
      <c r="C67" s="13" t="s">
        <v>1210</v>
      </c>
      <c r="D67" s="39">
        <f t="shared" si="0"/>
        <v>0.25</v>
      </c>
      <c r="E67" s="155">
        <v>2</v>
      </c>
      <c r="F67" s="506">
        <f>+ROUND((230/21)*D67,2)</f>
        <v>2.74</v>
      </c>
    </row>
    <row r="68" spans="1:6" ht="30">
      <c r="A68" s="433" t="s">
        <v>36</v>
      </c>
      <c r="B68" s="13" t="s">
        <v>1177</v>
      </c>
      <c r="C68" s="13" t="s">
        <v>1025</v>
      </c>
      <c r="D68" s="39">
        <f t="shared" si="0"/>
        <v>0.25</v>
      </c>
      <c r="E68" s="155">
        <v>2</v>
      </c>
      <c r="F68" s="506">
        <f>+ROUND((230/21)*D68,2)</f>
        <v>2.74</v>
      </c>
    </row>
    <row r="69" spans="1:6" ht="15">
      <c r="A69" s="521" t="s">
        <v>39</v>
      </c>
      <c r="B69" s="153"/>
      <c r="C69" s="13"/>
      <c r="D69" s="39"/>
      <c r="E69" s="155"/>
      <c r="F69" s="506"/>
    </row>
    <row r="70" spans="1:6" ht="15">
      <c r="A70" s="433" t="s">
        <v>1109</v>
      </c>
      <c r="B70" s="13" t="s">
        <v>1177</v>
      </c>
      <c r="C70" s="13" t="s">
        <v>1026</v>
      </c>
      <c r="D70" s="39">
        <f t="shared" si="0"/>
        <v>0.25</v>
      </c>
      <c r="E70" s="155">
        <v>2</v>
      </c>
      <c r="F70" s="506">
        <f>+ROUND((230/21)*D70,2)</f>
        <v>2.74</v>
      </c>
    </row>
    <row r="71" spans="1:6" ht="30">
      <c r="A71" s="433" t="s">
        <v>32</v>
      </c>
      <c r="B71" s="13" t="s">
        <v>1177</v>
      </c>
      <c r="C71" s="13" t="s">
        <v>69</v>
      </c>
      <c r="D71" s="39">
        <f t="shared" si="0"/>
        <v>0.25</v>
      </c>
      <c r="E71" s="155">
        <v>2</v>
      </c>
      <c r="F71" s="506">
        <f>+ROUND((230/21)*D71,2)</f>
        <v>2.74</v>
      </c>
    </row>
    <row r="72" spans="1:6" ht="15">
      <c r="A72" s="521" t="s">
        <v>42</v>
      </c>
      <c r="B72" s="153"/>
      <c r="C72" s="148"/>
      <c r="D72" s="39"/>
      <c r="E72" s="155"/>
      <c r="F72" s="506"/>
    </row>
    <row r="73" spans="1:6" ht="30">
      <c r="A73" s="433" t="s">
        <v>1109</v>
      </c>
      <c r="B73" s="13" t="s">
        <v>1177</v>
      </c>
      <c r="C73" s="13" t="s">
        <v>1211</v>
      </c>
      <c r="D73" s="39">
        <f t="shared" si="0"/>
        <v>0.25</v>
      </c>
      <c r="E73" s="155">
        <v>2</v>
      </c>
      <c r="F73" s="506">
        <f>+ROUND((230/21)*D73,2)</f>
        <v>2.74</v>
      </c>
    </row>
    <row r="74" spans="1:6" ht="30">
      <c r="A74" s="433" t="s">
        <v>32</v>
      </c>
      <c r="B74" s="13" t="s">
        <v>1177</v>
      </c>
      <c r="C74" s="13" t="s">
        <v>1212</v>
      </c>
      <c r="D74" s="39">
        <f t="shared" si="0"/>
        <v>0.25</v>
      </c>
      <c r="E74" s="155">
        <v>2</v>
      </c>
      <c r="F74" s="506">
        <f>+ROUND((230/21)*D74,2)</f>
        <v>2.74</v>
      </c>
    </row>
    <row r="75" spans="1:6" ht="15">
      <c r="A75" s="521" t="s">
        <v>45</v>
      </c>
      <c r="B75" s="153"/>
      <c r="C75" s="13"/>
      <c r="D75" s="39"/>
      <c r="E75" s="155"/>
      <c r="F75" s="506"/>
    </row>
    <row r="76" spans="1:6" ht="30">
      <c r="A76" s="433" t="s">
        <v>1109</v>
      </c>
      <c r="B76" s="13" t="s">
        <v>1177</v>
      </c>
      <c r="C76" s="13" t="s">
        <v>70</v>
      </c>
      <c r="D76" s="39">
        <f t="shared" si="0"/>
        <v>0.25</v>
      </c>
      <c r="E76" s="155">
        <v>2</v>
      </c>
      <c r="F76" s="506">
        <f>+ROUND((230/21)*D76,2)</f>
        <v>2.74</v>
      </c>
    </row>
    <row r="77" spans="1:6" ht="15">
      <c r="A77" s="433" t="s">
        <v>32</v>
      </c>
      <c r="B77" s="13" t="s">
        <v>1177</v>
      </c>
      <c r="C77" s="13" t="s">
        <v>71</v>
      </c>
      <c r="D77" s="39">
        <f t="shared" si="0"/>
        <v>0.25</v>
      </c>
      <c r="E77" s="155">
        <v>2</v>
      </c>
      <c r="F77" s="506">
        <f>+ROUND((230/21)*D77,2)</f>
        <v>2.74</v>
      </c>
    </row>
    <row r="78" spans="1:6" ht="15">
      <c r="A78" s="521" t="s">
        <v>1186</v>
      </c>
      <c r="B78" s="153"/>
      <c r="C78" s="13"/>
      <c r="D78" s="39"/>
      <c r="E78" s="155"/>
      <c r="F78" s="506"/>
    </row>
    <row r="79" spans="1:6" ht="30">
      <c r="A79" s="433" t="s">
        <v>1109</v>
      </c>
      <c r="B79" s="13" t="s">
        <v>1177</v>
      </c>
      <c r="C79" s="13" t="s">
        <v>1213</v>
      </c>
      <c r="D79" s="39">
        <f t="shared" si="0"/>
        <v>0.25</v>
      </c>
      <c r="E79" s="155">
        <v>2</v>
      </c>
      <c r="F79" s="506">
        <f>+ROUND((230/21)*D79,2)</f>
        <v>2.74</v>
      </c>
    </row>
    <row r="80" spans="1:6" ht="30">
      <c r="A80" s="433" t="s">
        <v>32</v>
      </c>
      <c r="B80" s="13" t="s">
        <v>1177</v>
      </c>
      <c r="C80" s="13" t="s">
        <v>1214</v>
      </c>
      <c r="D80" s="39">
        <f t="shared" si="0"/>
        <v>0.25</v>
      </c>
      <c r="E80" s="155">
        <v>2</v>
      </c>
      <c r="F80" s="506">
        <f>+ROUND((230/21)*D80,2)</f>
        <v>2.74</v>
      </c>
    </row>
    <row r="81" spans="1:6" ht="15">
      <c r="A81" s="521" t="s">
        <v>1189</v>
      </c>
      <c r="B81" s="153"/>
      <c r="C81" s="13"/>
      <c r="D81" s="39"/>
      <c r="E81" s="155"/>
      <c r="F81" s="506"/>
    </row>
    <row r="82" spans="1:6" ht="15">
      <c r="A82" s="433" t="s">
        <v>1109</v>
      </c>
      <c r="B82" s="13" t="s">
        <v>1177</v>
      </c>
      <c r="C82" s="13" t="s">
        <v>1215</v>
      </c>
      <c r="D82" s="39">
        <f aca="true" t="shared" si="3" ref="D82:D145">ROUND(+E82/8,2)</f>
        <v>0.25</v>
      </c>
      <c r="E82" s="155">
        <v>2</v>
      </c>
      <c r="F82" s="506">
        <f>+ROUND((230/21)*D82,2)</f>
        <v>2.74</v>
      </c>
    </row>
    <row r="83" spans="1:6" ht="15">
      <c r="A83" s="433" t="s">
        <v>32</v>
      </c>
      <c r="B83" s="13" t="s">
        <v>1177</v>
      </c>
      <c r="C83" s="13" t="s">
        <v>1216</v>
      </c>
      <c r="D83" s="39">
        <f t="shared" si="3"/>
        <v>0.25</v>
      </c>
      <c r="E83" s="155">
        <v>2</v>
      </c>
      <c r="F83" s="506">
        <f>+ROUND((230/21)*D83,2)</f>
        <v>2.74</v>
      </c>
    </row>
    <row r="84" spans="1:6" ht="15">
      <c r="A84" s="521" t="s">
        <v>1192</v>
      </c>
      <c r="B84" s="153"/>
      <c r="C84" s="13"/>
      <c r="D84" s="39"/>
      <c r="E84" s="155"/>
      <c r="F84" s="506"/>
    </row>
    <row r="85" spans="1:6" ht="30">
      <c r="A85" s="433" t="s">
        <v>1109</v>
      </c>
      <c r="B85" s="13" t="s">
        <v>1177</v>
      </c>
      <c r="C85" s="13" t="s">
        <v>72</v>
      </c>
      <c r="D85" s="39">
        <f t="shared" si="3"/>
        <v>0.25</v>
      </c>
      <c r="E85" s="155">
        <v>2</v>
      </c>
      <c r="F85" s="506">
        <f>+ROUND((230/21)*D85,2)</f>
        <v>2.74</v>
      </c>
    </row>
    <row r="86" spans="1:6" ht="30">
      <c r="A86" s="433" t="s">
        <v>32</v>
      </c>
      <c r="B86" s="13" t="s">
        <v>1177</v>
      </c>
      <c r="C86" s="13" t="s">
        <v>1217</v>
      </c>
      <c r="D86" s="39">
        <f t="shared" si="3"/>
        <v>0.25</v>
      </c>
      <c r="E86" s="155">
        <v>2</v>
      </c>
      <c r="F86" s="506">
        <f>+ROUND((230/21)*D86,2)</f>
        <v>2.74</v>
      </c>
    </row>
    <row r="87" spans="1:6" ht="15">
      <c r="A87" s="521" t="s">
        <v>1196</v>
      </c>
      <c r="B87" s="153"/>
      <c r="C87" s="13"/>
      <c r="D87" s="39"/>
      <c r="E87" s="155"/>
      <c r="F87" s="506"/>
    </row>
    <row r="88" spans="1:6" ht="30">
      <c r="A88" s="433" t="s">
        <v>1109</v>
      </c>
      <c r="B88" s="13" t="s">
        <v>1177</v>
      </c>
      <c r="C88" s="13" t="s">
        <v>964</v>
      </c>
      <c r="D88" s="39">
        <f t="shared" si="3"/>
        <v>0.25</v>
      </c>
      <c r="E88" s="155">
        <v>2</v>
      </c>
      <c r="F88" s="506">
        <f>+ROUND((230/21)*D88,2)</f>
        <v>2.74</v>
      </c>
    </row>
    <row r="89" spans="1:6" ht="30">
      <c r="A89" s="433" t="s">
        <v>32</v>
      </c>
      <c r="B89" s="13" t="s">
        <v>1177</v>
      </c>
      <c r="C89" s="13" t="s">
        <v>965</v>
      </c>
      <c r="D89" s="39">
        <f t="shared" si="3"/>
        <v>0.25</v>
      </c>
      <c r="E89" s="155">
        <v>2</v>
      </c>
      <c r="F89" s="506">
        <f>+ROUND((230/21)*D89,2)</f>
        <v>2.74</v>
      </c>
    </row>
    <row r="90" spans="1:6" ht="15">
      <c r="A90" s="521" t="s">
        <v>1200</v>
      </c>
      <c r="B90" s="153"/>
      <c r="C90" s="13"/>
      <c r="D90" s="39"/>
      <c r="E90" s="155"/>
      <c r="F90" s="506"/>
    </row>
    <row r="91" spans="1:6" ht="30">
      <c r="A91" s="433" t="s">
        <v>1109</v>
      </c>
      <c r="B91" s="13" t="s">
        <v>1177</v>
      </c>
      <c r="C91" s="13" t="s">
        <v>966</v>
      </c>
      <c r="D91" s="39">
        <f t="shared" si="3"/>
        <v>0.25</v>
      </c>
      <c r="E91" s="155">
        <v>2</v>
      </c>
      <c r="F91" s="506">
        <f>+ROUND((230/21)*D91,2)</f>
        <v>2.74</v>
      </c>
    </row>
    <row r="92" spans="1:6" ht="30">
      <c r="A92" s="433" t="s">
        <v>32</v>
      </c>
      <c r="B92" s="13" t="s">
        <v>1177</v>
      </c>
      <c r="C92" s="13" t="s">
        <v>967</v>
      </c>
      <c r="D92" s="39">
        <f t="shared" si="3"/>
        <v>0.25</v>
      </c>
      <c r="E92" s="155">
        <v>2</v>
      </c>
      <c r="F92" s="506">
        <f>+ROUND((230/21)*D92,2)</f>
        <v>2.74</v>
      </c>
    </row>
    <row r="93" spans="1:6" ht="30">
      <c r="A93" s="521" t="s">
        <v>1204</v>
      </c>
      <c r="B93" s="153"/>
      <c r="C93" s="148"/>
      <c r="D93" s="39"/>
      <c r="E93" s="155"/>
      <c r="F93" s="506"/>
    </row>
    <row r="94" spans="1:6" ht="15">
      <c r="A94" s="433" t="s">
        <v>1109</v>
      </c>
      <c r="B94" s="13" t="s">
        <v>1177</v>
      </c>
      <c r="C94" s="13" t="s">
        <v>968</v>
      </c>
      <c r="D94" s="39">
        <f t="shared" si="3"/>
        <v>0.25</v>
      </c>
      <c r="E94" s="155">
        <v>2</v>
      </c>
      <c r="F94" s="506">
        <f>+ROUND((230/21)*D94,2)</f>
        <v>2.74</v>
      </c>
    </row>
    <row r="95" spans="1:6" ht="15">
      <c r="A95" s="433" t="s">
        <v>32</v>
      </c>
      <c r="B95" s="13" t="s">
        <v>1177</v>
      </c>
      <c r="C95" s="13" t="s">
        <v>969</v>
      </c>
      <c r="D95" s="39">
        <f t="shared" si="3"/>
        <v>0.25</v>
      </c>
      <c r="E95" s="155">
        <v>2</v>
      </c>
      <c r="F95" s="506">
        <f>+ROUND((230/21)*D95,2)</f>
        <v>2.74</v>
      </c>
    </row>
    <row r="96" spans="1:6" ht="30">
      <c r="A96" s="521" t="s">
        <v>1208</v>
      </c>
      <c r="B96" s="153"/>
      <c r="C96" s="13"/>
      <c r="D96" s="39"/>
      <c r="E96" s="155"/>
      <c r="F96" s="506"/>
    </row>
    <row r="97" spans="1:6" ht="15">
      <c r="A97" s="433" t="s">
        <v>1109</v>
      </c>
      <c r="B97" s="13" t="s">
        <v>1177</v>
      </c>
      <c r="C97" s="13" t="s">
        <v>970</v>
      </c>
      <c r="D97" s="39">
        <f t="shared" si="3"/>
        <v>0.25</v>
      </c>
      <c r="E97" s="155">
        <v>2</v>
      </c>
      <c r="F97" s="506">
        <f>+ROUND((230/21)*D97,2)</f>
        <v>2.74</v>
      </c>
    </row>
    <row r="98" spans="1:6" ht="15">
      <c r="A98" s="433" t="s">
        <v>32</v>
      </c>
      <c r="B98" s="13" t="s">
        <v>1177</v>
      </c>
      <c r="C98" s="13" t="s">
        <v>971</v>
      </c>
      <c r="D98" s="39">
        <f t="shared" si="3"/>
        <v>0.25</v>
      </c>
      <c r="E98" s="155">
        <v>2</v>
      </c>
      <c r="F98" s="506">
        <f>+ROUND((230/21)*D98,2)</f>
        <v>2.74</v>
      </c>
    </row>
    <row r="99" spans="1:6" ht="15.75" thickBot="1">
      <c r="A99" s="547"/>
      <c r="B99" s="539"/>
      <c r="C99" s="543"/>
      <c r="D99" s="207"/>
      <c r="E99" s="540"/>
      <c r="F99" s="508"/>
    </row>
    <row r="100" spans="1:6" ht="15.75" thickBot="1">
      <c r="A100" s="544" t="s">
        <v>972</v>
      </c>
      <c r="B100" s="545"/>
      <c r="C100" s="546" t="s">
        <v>1019</v>
      </c>
      <c r="D100" s="308">
        <f>+D101+D117</f>
        <v>6</v>
      </c>
      <c r="E100" s="308">
        <f>+E101+E117</f>
        <v>48</v>
      </c>
      <c r="F100" s="309">
        <f>+F101+F117</f>
        <v>65.76000000000002</v>
      </c>
    </row>
    <row r="101" spans="1:6" ht="15">
      <c r="A101" s="528" t="s">
        <v>1108</v>
      </c>
      <c r="B101" s="529"/>
      <c r="C101" s="518"/>
      <c r="D101" s="463">
        <f>SUM(D102:D115)</f>
        <v>2.5</v>
      </c>
      <c r="E101" s="463">
        <f>SUM(E102:E115)</f>
        <v>20</v>
      </c>
      <c r="F101" s="277">
        <f>SUM(F102:F115)</f>
        <v>27.400000000000006</v>
      </c>
    </row>
    <row r="102" spans="1:6" ht="15">
      <c r="A102" s="433" t="s">
        <v>1109</v>
      </c>
      <c r="B102" s="13" t="s">
        <v>1177</v>
      </c>
      <c r="C102" s="13" t="s">
        <v>971</v>
      </c>
      <c r="D102" s="39">
        <f t="shared" si="3"/>
        <v>0.25</v>
      </c>
      <c r="E102" s="155">
        <v>2</v>
      </c>
      <c r="F102" s="506">
        <f>+ROUND((230/21)*D102,2)</f>
        <v>2.74</v>
      </c>
    </row>
    <row r="103" spans="1:6" ht="15">
      <c r="A103" s="433" t="s">
        <v>32</v>
      </c>
      <c r="B103" s="13" t="s">
        <v>1177</v>
      </c>
      <c r="C103" s="13" t="s">
        <v>973</v>
      </c>
      <c r="D103" s="39">
        <f t="shared" si="3"/>
        <v>0.25</v>
      </c>
      <c r="E103" s="155">
        <v>2</v>
      </c>
      <c r="F103" s="506">
        <f>+ROUND((230/21)*D103,2)</f>
        <v>2.74</v>
      </c>
    </row>
    <row r="104" spans="1:6" ht="15">
      <c r="A104" s="521" t="s">
        <v>34</v>
      </c>
      <c r="B104" s="153"/>
      <c r="C104" s="13"/>
      <c r="D104" s="39"/>
      <c r="E104" s="155"/>
      <c r="F104" s="506"/>
    </row>
    <row r="105" spans="1:6" ht="15">
      <c r="A105" s="433" t="s">
        <v>1109</v>
      </c>
      <c r="B105" s="13" t="s">
        <v>1177</v>
      </c>
      <c r="C105" s="13" t="s">
        <v>73</v>
      </c>
      <c r="D105" s="39">
        <f t="shared" si="3"/>
        <v>0.25</v>
      </c>
      <c r="E105" s="155">
        <v>2</v>
      </c>
      <c r="F105" s="506">
        <f>+ROUND((230/21)*D105,2)</f>
        <v>2.74</v>
      </c>
    </row>
    <row r="106" spans="1:6" ht="15">
      <c r="A106" s="433" t="s">
        <v>32</v>
      </c>
      <c r="B106" s="13" t="s">
        <v>1177</v>
      </c>
      <c r="C106" s="13" t="s">
        <v>974</v>
      </c>
      <c r="D106" s="39">
        <f t="shared" si="3"/>
        <v>0.25</v>
      </c>
      <c r="E106" s="155">
        <v>2</v>
      </c>
      <c r="F106" s="506">
        <f>+ROUND((230/21)*D106,2)</f>
        <v>2.74</v>
      </c>
    </row>
    <row r="107" spans="1:6" ht="15">
      <c r="A107" s="521" t="s">
        <v>39</v>
      </c>
      <c r="B107" s="153"/>
      <c r="C107" s="13"/>
      <c r="D107" s="39"/>
      <c r="E107" s="155"/>
      <c r="F107" s="506"/>
    </row>
    <row r="108" spans="1:6" ht="15">
      <c r="A108" s="433" t="s">
        <v>1109</v>
      </c>
      <c r="B108" s="13" t="s">
        <v>1177</v>
      </c>
      <c r="C108" s="13" t="s">
        <v>975</v>
      </c>
      <c r="D108" s="39">
        <f t="shared" si="3"/>
        <v>0.25</v>
      </c>
      <c r="E108" s="155">
        <v>2</v>
      </c>
      <c r="F108" s="506">
        <f>+ROUND((230/21)*D108,2)</f>
        <v>2.74</v>
      </c>
    </row>
    <row r="109" spans="1:6" ht="15">
      <c r="A109" s="433" t="s">
        <v>32</v>
      </c>
      <c r="B109" s="13" t="s">
        <v>1177</v>
      </c>
      <c r="C109" s="13" t="s">
        <v>976</v>
      </c>
      <c r="D109" s="39">
        <f t="shared" si="3"/>
        <v>0.25</v>
      </c>
      <c r="E109" s="155">
        <v>2</v>
      </c>
      <c r="F109" s="506">
        <f>+ROUND((230/21)*D109,2)</f>
        <v>2.74</v>
      </c>
    </row>
    <row r="110" spans="1:6" ht="15">
      <c r="A110" s="521" t="s">
        <v>42</v>
      </c>
      <c r="B110" s="13"/>
      <c r="C110" s="13"/>
      <c r="D110" s="39"/>
      <c r="E110" s="155"/>
      <c r="F110" s="506"/>
    </row>
    <row r="111" spans="1:6" ht="15">
      <c r="A111" s="433" t="s">
        <v>1109</v>
      </c>
      <c r="B111" s="13" t="s">
        <v>1177</v>
      </c>
      <c r="C111" s="13" t="s">
        <v>977</v>
      </c>
      <c r="D111" s="39">
        <f t="shared" si="3"/>
        <v>0.25</v>
      </c>
      <c r="E111" s="155">
        <v>2</v>
      </c>
      <c r="F111" s="506">
        <f>+ROUND((230/21)*D111,2)</f>
        <v>2.74</v>
      </c>
    </row>
    <row r="112" spans="1:6" ht="15">
      <c r="A112" s="433" t="s">
        <v>32</v>
      </c>
      <c r="B112" s="13" t="s">
        <v>1177</v>
      </c>
      <c r="C112" s="13" t="s">
        <v>978</v>
      </c>
      <c r="D112" s="39">
        <f t="shared" si="3"/>
        <v>0.25</v>
      </c>
      <c r="E112" s="155">
        <v>2</v>
      </c>
      <c r="F112" s="506">
        <f>+ROUND((230/21)*D112,2)</f>
        <v>2.74</v>
      </c>
    </row>
    <row r="113" spans="1:6" ht="15">
      <c r="A113" s="521" t="s">
        <v>45</v>
      </c>
      <c r="B113" s="13"/>
      <c r="C113" s="13"/>
      <c r="D113" s="39"/>
      <c r="E113" s="155"/>
      <c r="F113" s="506"/>
    </row>
    <row r="114" spans="1:6" ht="15">
      <c r="A114" s="433" t="s">
        <v>1109</v>
      </c>
      <c r="B114" s="13" t="s">
        <v>1177</v>
      </c>
      <c r="C114" s="13" t="s">
        <v>979</v>
      </c>
      <c r="D114" s="39">
        <f t="shared" si="3"/>
        <v>0.25</v>
      </c>
      <c r="E114" s="155">
        <v>2</v>
      </c>
      <c r="F114" s="506">
        <f>+ROUND((230/21)*D114,2)</f>
        <v>2.74</v>
      </c>
    </row>
    <row r="115" spans="1:6" ht="30">
      <c r="A115" s="433" t="s">
        <v>32</v>
      </c>
      <c r="B115" s="13" t="s">
        <v>1177</v>
      </c>
      <c r="C115" s="13" t="s">
        <v>980</v>
      </c>
      <c r="D115" s="39">
        <f t="shared" si="3"/>
        <v>0.25</v>
      </c>
      <c r="E115" s="155">
        <v>2</v>
      </c>
      <c r="F115" s="506">
        <f>+ROUND((230/21)*D115,2)</f>
        <v>2.74</v>
      </c>
    </row>
    <row r="116" spans="1:6" ht="15.75" thickBot="1">
      <c r="A116" s="522"/>
      <c r="B116" s="123"/>
      <c r="C116" s="524"/>
      <c r="D116" s="274"/>
      <c r="E116" s="525"/>
      <c r="F116" s="507"/>
    </row>
    <row r="117" spans="1:6" ht="15.75" thickBot="1">
      <c r="A117" s="550"/>
      <c r="B117" s="404"/>
      <c r="C117" s="542" t="s">
        <v>76</v>
      </c>
      <c r="D117" s="513">
        <f>SUM(D119:D138)</f>
        <v>3.5</v>
      </c>
      <c r="E117" s="555">
        <f>SUM(E119:E138)</f>
        <v>28</v>
      </c>
      <c r="F117" s="299">
        <f>SUM(F119:F138)</f>
        <v>38.360000000000014</v>
      </c>
    </row>
    <row r="118" spans="1:6" ht="15">
      <c r="A118" s="528" t="s">
        <v>1186</v>
      </c>
      <c r="B118" s="25"/>
      <c r="C118" s="518"/>
      <c r="D118" s="442"/>
      <c r="E118" s="532"/>
      <c r="F118" s="549"/>
    </row>
    <row r="119" spans="1:6" ht="15">
      <c r="A119" s="433" t="s">
        <v>1109</v>
      </c>
      <c r="B119" s="13" t="s">
        <v>1177</v>
      </c>
      <c r="C119" s="13" t="s">
        <v>981</v>
      </c>
      <c r="D119" s="39">
        <f t="shared" si="3"/>
        <v>0.25</v>
      </c>
      <c r="E119" s="155">
        <v>2</v>
      </c>
      <c r="F119" s="506">
        <f>+ROUND((230/21)*D119,2)</f>
        <v>2.74</v>
      </c>
    </row>
    <row r="120" spans="1:6" ht="30">
      <c r="A120" s="433" t="s">
        <v>32</v>
      </c>
      <c r="B120" s="13" t="s">
        <v>1177</v>
      </c>
      <c r="C120" s="13" t="s">
        <v>982</v>
      </c>
      <c r="D120" s="39">
        <f t="shared" si="3"/>
        <v>0.25</v>
      </c>
      <c r="E120" s="155">
        <v>2</v>
      </c>
      <c r="F120" s="506">
        <f>+ROUND((230/21)*D120,2)</f>
        <v>2.74</v>
      </c>
    </row>
    <row r="121" spans="1:6" ht="15">
      <c r="A121" s="521" t="s">
        <v>1189</v>
      </c>
      <c r="B121" s="13"/>
      <c r="C121" s="13"/>
      <c r="D121" s="39"/>
      <c r="E121" s="155"/>
      <c r="F121" s="506"/>
    </row>
    <row r="122" spans="1:6" ht="15">
      <c r="A122" s="433" t="s">
        <v>1109</v>
      </c>
      <c r="B122" s="13" t="s">
        <v>1177</v>
      </c>
      <c r="C122" s="13" t="s">
        <v>983</v>
      </c>
      <c r="D122" s="39">
        <f t="shared" si="3"/>
        <v>0.25</v>
      </c>
      <c r="E122" s="155">
        <v>2</v>
      </c>
      <c r="F122" s="506">
        <f>+ROUND((230/21)*D122,2)</f>
        <v>2.74</v>
      </c>
    </row>
    <row r="123" spans="1:6" ht="15">
      <c r="A123" s="433" t="s">
        <v>32</v>
      </c>
      <c r="B123" s="13" t="s">
        <v>1177</v>
      </c>
      <c r="C123" s="13" t="s">
        <v>984</v>
      </c>
      <c r="D123" s="39">
        <f t="shared" si="3"/>
        <v>0.25</v>
      </c>
      <c r="E123" s="155">
        <v>2</v>
      </c>
      <c r="F123" s="506">
        <f>+ROUND((230/21)*D123,2)</f>
        <v>2.74</v>
      </c>
    </row>
    <row r="124" spans="1:6" ht="15">
      <c r="A124" s="521" t="s">
        <v>1192</v>
      </c>
      <c r="B124" s="13"/>
      <c r="C124" s="13"/>
      <c r="D124" s="39"/>
      <c r="E124" s="155"/>
      <c r="F124" s="506"/>
    </row>
    <row r="125" spans="1:6" ht="30">
      <c r="A125" s="433" t="s">
        <v>1109</v>
      </c>
      <c r="B125" s="13" t="s">
        <v>1177</v>
      </c>
      <c r="C125" s="13" t="s">
        <v>985</v>
      </c>
      <c r="D125" s="39">
        <f t="shared" si="3"/>
        <v>0.25</v>
      </c>
      <c r="E125" s="155">
        <v>2</v>
      </c>
      <c r="F125" s="506">
        <f>+ROUND((230/21)*D125,2)</f>
        <v>2.74</v>
      </c>
    </row>
    <row r="126" spans="1:6" ht="30">
      <c r="A126" s="433" t="s">
        <v>32</v>
      </c>
      <c r="B126" s="13" t="s">
        <v>1177</v>
      </c>
      <c r="C126" s="13" t="s">
        <v>986</v>
      </c>
      <c r="D126" s="39">
        <f t="shared" si="3"/>
        <v>0.25</v>
      </c>
      <c r="E126" s="155">
        <v>2</v>
      </c>
      <c r="F126" s="506">
        <f>+ROUND((230/21)*D126,2)</f>
        <v>2.74</v>
      </c>
    </row>
    <row r="127" spans="1:6" ht="15">
      <c r="A127" s="521" t="s">
        <v>1196</v>
      </c>
      <c r="B127" s="13"/>
      <c r="C127" s="13"/>
      <c r="D127" s="39"/>
      <c r="E127" s="155"/>
      <c r="F127" s="506"/>
    </row>
    <row r="128" spans="1:6" ht="15">
      <c r="A128" s="433" t="s">
        <v>1109</v>
      </c>
      <c r="B128" s="13" t="s">
        <v>1177</v>
      </c>
      <c r="C128" s="13" t="s">
        <v>987</v>
      </c>
      <c r="D128" s="39">
        <f t="shared" si="3"/>
        <v>0.25</v>
      </c>
      <c r="E128" s="155">
        <v>2</v>
      </c>
      <c r="F128" s="506">
        <f>+ROUND((230/21)*D128,2)</f>
        <v>2.74</v>
      </c>
    </row>
    <row r="129" spans="1:6" ht="15">
      <c r="A129" s="433" t="s">
        <v>32</v>
      </c>
      <c r="B129" s="13" t="s">
        <v>1177</v>
      </c>
      <c r="C129" s="13" t="s">
        <v>988</v>
      </c>
      <c r="D129" s="39">
        <f t="shared" si="3"/>
        <v>0.25</v>
      </c>
      <c r="E129" s="155">
        <v>2</v>
      </c>
      <c r="F129" s="506">
        <f>+ROUND((230/21)*D129,2)</f>
        <v>2.74</v>
      </c>
    </row>
    <row r="130" spans="1:6" ht="15">
      <c r="A130" s="521" t="s">
        <v>1200</v>
      </c>
      <c r="B130" s="13"/>
      <c r="C130" s="13"/>
      <c r="D130" s="39"/>
      <c r="E130" s="155"/>
      <c r="F130" s="506"/>
    </row>
    <row r="131" spans="1:6" ht="15">
      <c r="A131" s="433" t="s">
        <v>1109</v>
      </c>
      <c r="B131" s="13" t="s">
        <v>1177</v>
      </c>
      <c r="C131" s="13" t="s">
        <v>989</v>
      </c>
      <c r="D131" s="39">
        <f t="shared" si="3"/>
        <v>0.25</v>
      </c>
      <c r="E131" s="155">
        <v>2</v>
      </c>
      <c r="F131" s="506">
        <f>+ROUND((230/21)*D131,2)</f>
        <v>2.74</v>
      </c>
    </row>
    <row r="132" spans="1:6" ht="15">
      <c r="A132" s="433" t="s">
        <v>32</v>
      </c>
      <c r="B132" s="13" t="s">
        <v>1177</v>
      </c>
      <c r="C132" s="13" t="s">
        <v>990</v>
      </c>
      <c r="D132" s="39">
        <f t="shared" si="3"/>
        <v>0.25</v>
      </c>
      <c r="E132" s="155">
        <v>2</v>
      </c>
      <c r="F132" s="506">
        <f>+ROUND((230/21)*D132,2)</f>
        <v>2.74</v>
      </c>
    </row>
    <row r="133" spans="1:6" ht="30">
      <c r="A133" s="521" t="s">
        <v>1204</v>
      </c>
      <c r="B133" s="13"/>
      <c r="C133" s="148"/>
      <c r="D133" s="39"/>
      <c r="E133" s="155"/>
      <c r="F133" s="506"/>
    </row>
    <row r="134" spans="1:6" ht="15">
      <c r="A134" s="433" t="s">
        <v>1109</v>
      </c>
      <c r="B134" s="13" t="s">
        <v>1177</v>
      </c>
      <c r="C134" s="13" t="s">
        <v>991</v>
      </c>
      <c r="D134" s="39">
        <f t="shared" si="3"/>
        <v>0.25</v>
      </c>
      <c r="E134" s="155">
        <v>2</v>
      </c>
      <c r="F134" s="506">
        <f>+ROUND((230/21)*D134,2)</f>
        <v>2.74</v>
      </c>
    </row>
    <row r="135" spans="1:6" ht="15">
      <c r="A135" s="433" t="s">
        <v>32</v>
      </c>
      <c r="B135" s="13" t="s">
        <v>1177</v>
      </c>
      <c r="C135" s="13" t="s">
        <v>992</v>
      </c>
      <c r="D135" s="39">
        <f t="shared" si="3"/>
        <v>0.25</v>
      </c>
      <c r="E135" s="155">
        <v>2</v>
      </c>
      <c r="F135" s="506">
        <f>+ROUND((230/21)*D135,2)</f>
        <v>2.74</v>
      </c>
    </row>
    <row r="136" spans="1:6" ht="30">
      <c r="A136" s="521" t="s">
        <v>1208</v>
      </c>
      <c r="B136" s="13"/>
      <c r="C136" s="13"/>
      <c r="D136" s="39"/>
      <c r="E136" s="155"/>
      <c r="F136" s="506"/>
    </row>
    <row r="137" spans="1:6" ht="30">
      <c r="A137" s="433" t="s">
        <v>1109</v>
      </c>
      <c r="B137" s="13" t="s">
        <v>1177</v>
      </c>
      <c r="C137" s="13" t="s">
        <v>993</v>
      </c>
      <c r="D137" s="39">
        <f t="shared" si="3"/>
        <v>0.25</v>
      </c>
      <c r="E137" s="155">
        <v>2</v>
      </c>
      <c r="F137" s="506">
        <f>+ROUND((230/21)*D137,2)</f>
        <v>2.74</v>
      </c>
    </row>
    <row r="138" spans="1:6" ht="15">
      <c r="A138" s="433" t="s">
        <v>32</v>
      </c>
      <c r="B138" s="13" t="s">
        <v>1177</v>
      </c>
      <c r="C138" s="13" t="s">
        <v>994</v>
      </c>
      <c r="D138" s="39">
        <f t="shared" si="3"/>
        <v>0.25</v>
      </c>
      <c r="E138" s="155">
        <v>2</v>
      </c>
      <c r="F138" s="506">
        <f>+ROUND((230/21)*D138,2)</f>
        <v>2.74</v>
      </c>
    </row>
    <row r="139" spans="1:6" ht="15.75" thickBot="1">
      <c r="A139" s="538"/>
      <c r="B139" s="121"/>
      <c r="C139" s="543"/>
      <c r="D139" s="207"/>
      <c r="E139" s="540"/>
      <c r="F139" s="508"/>
    </row>
    <row r="140" spans="1:6" ht="15.75" thickBot="1">
      <c r="A140" s="544" t="s">
        <v>118</v>
      </c>
      <c r="B140" s="314"/>
      <c r="C140" s="546" t="s">
        <v>1019</v>
      </c>
      <c r="D140" s="308">
        <f>+D141+D157</f>
        <v>6</v>
      </c>
      <c r="E140" s="554">
        <f>+E141+E157</f>
        <v>48</v>
      </c>
      <c r="F140" s="309">
        <f>+F141+F157</f>
        <v>65.76000000000002</v>
      </c>
    </row>
    <row r="141" spans="1:6" ht="15">
      <c r="A141" s="528" t="s">
        <v>1108</v>
      </c>
      <c r="B141" s="25"/>
      <c r="C141" s="518"/>
      <c r="D141" s="463">
        <f>SUM(D142:D155)</f>
        <v>2.5</v>
      </c>
      <c r="E141" s="453">
        <f>SUM(E142:E155)</f>
        <v>20</v>
      </c>
      <c r="F141" s="548">
        <f>SUM(F142:F155)</f>
        <v>27.400000000000006</v>
      </c>
    </row>
    <row r="142" spans="1:6" ht="30">
      <c r="A142" s="433" t="s">
        <v>1109</v>
      </c>
      <c r="B142" s="13" t="s">
        <v>1177</v>
      </c>
      <c r="C142" s="13" t="s">
        <v>995</v>
      </c>
      <c r="D142" s="39">
        <f t="shared" si="3"/>
        <v>0.25</v>
      </c>
      <c r="E142" s="155">
        <v>2</v>
      </c>
      <c r="F142" s="506">
        <f>+ROUND((230/21)*D142,2)</f>
        <v>2.74</v>
      </c>
    </row>
    <row r="143" spans="1:6" ht="15">
      <c r="A143" s="433" t="s">
        <v>32</v>
      </c>
      <c r="B143" s="13" t="s">
        <v>1177</v>
      </c>
      <c r="C143" s="13" t="s">
        <v>996</v>
      </c>
      <c r="D143" s="39">
        <f t="shared" si="3"/>
        <v>0.25</v>
      </c>
      <c r="E143" s="155">
        <v>2</v>
      </c>
      <c r="F143" s="506">
        <f>+ROUND((230/21)*D143,2)</f>
        <v>2.74</v>
      </c>
    </row>
    <row r="144" spans="1:6" ht="15">
      <c r="A144" s="521" t="s">
        <v>34</v>
      </c>
      <c r="B144" s="13"/>
      <c r="C144" s="13"/>
      <c r="D144" s="39"/>
      <c r="E144" s="155"/>
      <c r="F144" s="506"/>
    </row>
    <row r="145" spans="1:6" ht="30">
      <c r="A145" s="433" t="s">
        <v>1109</v>
      </c>
      <c r="B145" s="13" t="s">
        <v>1177</v>
      </c>
      <c r="C145" s="13" t="s">
        <v>997</v>
      </c>
      <c r="D145" s="39">
        <f t="shared" si="3"/>
        <v>0.25</v>
      </c>
      <c r="E145" s="155">
        <v>2</v>
      </c>
      <c r="F145" s="506">
        <f>+ROUND((230/21)*D145,2)</f>
        <v>2.74</v>
      </c>
    </row>
    <row r="146" spans="1:6" ht="15">
      <c r="A146" s="433" t="s">
        <v>32</v>
      </c>
      <c r="B146" s="13" t="s">
        <v>1177</v>
      </c>
      <c r="C146" s="13" t="s">
        <v>998</v>
      </c>
      <c r="D146" s="39">
        <f aca="true" t="shared" si="4" ref="D146:D178">ROUND(+E146/8,2)</f>
        <v>0.25</v>
      </c>
      <c r="E146" s="155">
        <v>2</v>
      </c>
      <c r="F146" s="506">
        <f>+ROUND((230/21)*D146,2)</f>
        <v>2.74</v>
      </c>
    </row>
    <row r="147" spans="1:6" ht="15">
      <c r="A147" s="521" t="s">
        <v>39</v>
      </c>
      <c r="B147" s="13"/>
      <c r="C147" s="13"/>
      <c r="D147" s="39"/>
      <c r="E147" s="155"/>
      <c r="F147" s="506"/>
    </row>
    <row r="148" spans="1:6" ht="30">
      <c r="A148" s="433" t="s">
        <v>1109</v>
      </c>
      <c r="B148" s="13" t="s">
        <v>1177</v>
      </c>
      <c r="C148" s="13" t="s">
        <v>999</v>
      </c>
      <c r="D148" s="39">
        <f t="shared" si="4"/>
        <v>0.25</v>
      </c>
      <c r="E148" s="155">
        <v>2</v>
      </c>
      <c r="F148" s="506">
        <f>+ROUND((230/21)*D148,2)</f>
        <v>2.74</v>
      </c>
    </row>
    <row r="149" spans="1:6" ht="15">
      <c r="A149" s="433" t="s">
        <v>32</v>
      </c>
      <c r="B149" s="13" t="s">
        <v>1177</v>
      </c>
      <c r="C149" s="13" t="s">
        <v>1000</v>
      </c>
      <c r="D149" s="39">
        <f t="shared" si="4"/>
        <v>0.25</v>
      </c>
      <c r="E149" s="155">
        <v>2</v>
      </c>
      <c r="F149" s="506">
        <f>+ROUND((230/21)*D149,2)</f>
        <v>2.74</v>
      </c>
    </row>
    <row r="150" spans="1:6" ht="15">
      <c r="A150" s="521" t="s">
        <v>42</v>
      </c>
      <c r="B150" s="13"/>
      <c r="C150" s="13"/>
      <c r="D150" s="39"/>
      <c r="E150" s="155"/>
      <c r="F150" s="506"/>
    </row>
    <row r="151" spans="1:6" ht="15">
      <c r="A151" s="433" t="s">
        <v>1109</v>
      </c>
      <c r="B151" s="13" t="s">
        <v>1177</v>
      </c>
      <c r="C151" s="13" t="s">
        <v>1001</v>
      </c>
      <c r="D151" s="39">
        <f t="shared" si="4"/>
        <v>0.25</v>
      </c>
      <c r="E151" s="155">
        <v>2</v>
      </c>
      <c r="F151" s="506">
        <f>+ROUND((230/21)*D151,2)</f>
        <v>2.74</v>
      </c>
    </row>
    <row r="152" spans="1:6" ht="15">
      <c r="A152" s="433" t="s">
        <v>32</v>
      </c>
      <c r="B152" s="13" t="s">
        <v>1177</v>
      </c>
      <c r="C152" s="13" t="s">
        <v>1002</v>
      </c>
      <c r="D152" s="39">
        <f t="shared" si="4"/>
        <v>0.25</v>
      </c>
      <c r="E152" s="155">
        <v>2</v>
      </c>
      <c r="F152" s="506">
        <f>+ROUND((230/21)*D152,2)</f>
        <v>2.74</v>
      </c>
    </row>
    <row r="153" spans="1:6" ht="15">
      <c r="A153" s="521" t="s">
        <v>45</v>
      </c>
      <c r="B153" s="13"/>
      <c r="C153" s="13"/>
      <c r="D153" s="39"/>
      <c r="E153" s="155"/>
      <c r="F153" s="506"/>
    </row>
    <row r="154" spans="1:6" ht="15">
      <c r="A154" s="433" t="s">
        <v>1109</v>
      </c>
      <c r="B154" s="13" t="s">
        <v>1177</v>
      </c>
      <c r="C154" s="13" t="s">
        <v>1003</v>
      </c>
      <c r="D154" s="39">
        <f t="shared" si="4"/>
        <v>0.25</v>
      </c>
      <c r="E154" s="155">
        <v>2</v>
      </c>
      <c r="F154" s="506">
        <f>+ROUND((230/21)*D154,2)</f>
        <v>2.74</v>
      </c>
    </row>
    <row r="155" spans="1:6" ht="15">
      <c r="A155" s="433" t="s">
        <v>32</v>
      </c>
      <c r="B155" s="13" t="s">
        <v>1177</v>
      </c>
      <c r="C155" s="13" t="s">
        <v>1004</v>
      </c>
      <c r="D155" s="39">
        <f t="shared" si="4"/>
        <v>0.25</v>
      </c>
      <c r="E155" s="155">
        <v>2</v>
      </c>
      <c r="F155" s="506">
        <f>+ROUND((230/21)*D155,2)</f>
        <v>2.74</v>
      </c>
    </row>
    <row r="156" spans="1:6" ht="15.75" thickBot="1">
      <c r="A156" s="552"/>
      <c r="B156" s="121"/>
      <c r="C156" s="543"/>
      <c r="D156" s="207"/>
      <c r="E156" s="540"/>
      <c r="F156" s="508"/>
    </row>
    <row r="157" spans="1:6" ht="15.75" thickBot="1">
      <c r="A157" s="553"/>
      <c r="B157" s="404"/>
      <c r="C157" s="542" t="s">
        <v>77</v>
      </c>
      <c r="D157" s="513">
        <f>SUM(D158:D178)</f>
        <v>3.5</v>
      </c>
      <c r="E157" s="551">
        <f>SUM(E158:E178)</f>
        <v>28</v>
      </c>
      <c r="F157" s="299">
        <f>SUM(F158:F178)</f>
        <v>38.360000000000014</v>
      </c>
    </row>
    <row r="158" spans="1:6" ht="15">
      <c r="A158" s="528" t="s">
        <v>1186</v>
      </c>
      <c r="B158" s="25"/>
      <c r="C158" s="518"/>
      <c r="D158" s="208"/>
      <c r="E158" s="532"/>
      <c r="F158" s="505"/>
    </row>
    <row r="159" spans="1:6" ht="15">
      <c r="A159" s="433" t="s">
        <v>1109</v>
      </c>
      <c r="B159" s="13" t="s">
        <v>1177</v>
      </c>
      <c r="C159" s="13" t="s">
        <v>1005</v>
      </c>
      <c r="D159" s="39">
        <f t="shared" si="4"/>
        <v>0.25</v>
      </c>
      <c r="E159" s="155">
        <v>2</v>
      </c>
      <c r="F159" s="506">
        <f>+ROUND((230/21)*D159,2)</f>
        <v>2.74</v>
      </c>
    </row>
    <row r="160" spans="1:6" ht="30">
      <c r="A160" s="433" t="s">
        <v>32</v>
      </c>
      <c r="B160" s="13" t="s">
        <v>1177</v>
      </c>
      <c r="C160" s="13" t="s">
        <v>1006</v>
      </c>
      <c r="D160" s="39">
        <f t="shared" si="4"/>
        <v>0.25</v>
      </c>
      <c r="E160" s="155">
        <v>2</v>
      </c>
      <c r="F160" s="506">
        <f>+ROUND((230/21)*D160,2)</f>
        <v>2.74</v>
      </c>
    </row>
    <row r="161" spans="1:6" ht="15">
      <c r="A161" s="521" t="s">
        <v>1189</v>
      </c>
      <c r="B161" s="13"/>
      <c r="C161" s="13"/>
      <c r="D161" s="39"/>
      <c r="E161" s="155"/>
      <c r="F161" s="506"/>
    </row>
    <row r="162" spans="1:6" ht="15">
      <c r="A162" s="433" t="s">
        <v>1109</v>
      </c>
      <c r="B162" s="13" t="s">
        <v>1177</v>
      </c>
      <c r="C162" s="13" t="s">
        <v>1007</v>
      </c>
      <c r="D162" s="39">
        <f t="shared" si="4"/>
        <v>0.25</v>
      </c>
      <c r="E162" s="155">
        <v>2</v>
      </c>
      <c r="F162" s="506">
        <f>+ROUND((230/21)*D162,2)</f>
        <v>2.74</v>
      </c>
    </row>
    <row r="163" spans="1:6" ht="15">
      <c r="A163" s="433" t="s">
        <v>32</v>
      </c>
      <c r="B163" s="13" t="s">
        <v>1177</v>
      </c>
      <c r="C163" s="13" t="s">
        <v>1008</v>
      </c>
      <c r="D163" s="39">
        <f t="shared" si="4"/>
        <v>0.25</v>
      </c>
      <c r="E163" s="155">
        <v>2</v>
      </c>
      <c r="F163" s="506">
        <f>+ROUND((230/21)*D163,2)</f>
        <v>2.74</v>
      </c>
    </row>
    <row r="164" spans="1:6" ht="15">
      <c r="A164" s="521" t="s">
        <v>1192</v>
      </c>
      <c r="B164" s="13"/>
      <c r="C164" s="13"/>
      <c r="D164" s="39"/>
      <c r="E164" s="155"/>
      <c r="F164" s="506"/>
    </row>
    <row r="165" spans="1:6" ht="15">
      <c r="A165" s="433" t="s">
        <v>1109</v>
      </c>
      <c r="B165" s="13" t="s">
        <v>1177</v>
      </c>
      <c r="C165" s="13" t="s">
        <v>1009</v>
      </c>
      <c r="D165" s="39">
        <f t="shared" si="4"/>
        <v>0.25</v>
      </c>
      <c r="E165" s="155">
        <v>2</v>
      </c>
      <c r="F165" s="506">
        <f>+ROUND((230/21)*D165,2)</f>
        <v>2.74</v>
      </c>
    </row>
    <row r="166" spans="1:6" ht="15">
      <c r="A166" s="433" t="s">
        <v>32</v>
      </c>
      <c r="B166" s="13" t="s">
        <v>1177</v>
      </c>
      <c r="C166" s="13" t="s">
        <v>1010</v>
      </c>
      <c r="D166" s="39">
        <f t="shared" si="4"/>
        <v>0.25</v>
      </c>
      <c r="E166" s="155">
        <v>2</v>
      </c>
      <c r="F166" s="506">
        <f>+ROUND((230/21)*D166,2)</f>
        <v>2.74</v>
      </c>
    </row>
    <row r="167" spans="1:6" ht="15">
      <c r="A167" s="521" t="s">
        <v>1196</v>
      </c>
      <c r="B167" s="13"/>
      <c r="C167" s="13"/>
      <c r="D167" s="39"/>
      <c r="E167" s="155"/>
      <c r="F167" s="506"/>
    </row>
    <row r="168" spans="1:6" ht="15">
      <c r="A168" s="433" t="s">
        <v>1109</v>
      </c>
      <c r="B168" s="13" t="s">
        <v>1177</v>
      </c>
      <c r="C168" s="13" t="s">
        <v>1011</v>
      </c>
      <c r="D168" s="39">
        <f t="shared" si="4"/>
        <v>0.25</v>
      </c>
      <c r="E168" s="155">
        <v>2</v>
      </c>
      <c r="F168" s="506">
        <f>+ROUND((230/21)*D168,2)</f>
        <v>2.74</v>
      </c>
    </row>
    <row r="169" spans="1:6" ht="15">
      <c r="A169" s="433" t="s">
        <v>32</v>
      </c>
      <c r="B169" s="13" t="s">
        <v>1177</v>
      </c>
      <c r="C169" s="13" t="s">
        <v>1012</v>
      </c>
      <c r="D169" s="39">
        <f t="shared" si="4"/>
        <v>0.25</v>
      </c>
      <c r="E169" s="155">
        <v>2</v>
      </c>
      <c r="F169" s="506">
        <f>+ROUND((230/21)*D169,2)</f>
        <v>2.74</v>
      </c>
    </row>
    <row r="170" spans="1:6" ht="15">
      <c r="A170" s="521" t="s">
        <v>1200</v>
      </c>
      <c r="B170" s="13"/>
      <c r="C170" s="13"/>
      <c r="D170" s="39"/>
      <c r="E170" s="155"/>
      <c r="F170" s="506"/>
    </row>
    <row r="171" spans="1:6" ht="15">
      <c r="A171" s="433" t="s">
        <v>1109</v>
      </c>
      <c r="B171" s="13" t="s">
        <v>1177</v>
      </c>
      <c r="C171" s="13" t="s">
        <v>1013</v>
      </c>
      <c r="D171" s="39">
        <f t="shared" si="4"/>
        <v>0.25</v>
      </c>
      <c r="E171" s="155">
        <v>2</v>
      </c>
      <c r="F171" s="506">
        <f>+ROUND((230/21)*D171,2)</f>
        <v>2.74</v>
      </c>
    </row>
    <row r="172" spans="1:6" ht="15">
      <c r="A172" s="433" t="s">
        <v>32</v>
      </c>
      <c r="B172" s="13" t="s">
        <v>1177</v>
      </c>
      <c r="C172" s="13" t="s">
        <v>1014</v>
      </c>
      <c r="D172" s="39">
        <f t="shared" si="4"/>
        <v>0.25</v>
      </c>
      <c r="E172" s="155">
        <v>2</v>
      </c>
      <c r="F172" s="506">
        <f>+ROUND((230/21)*D172,2)</f>
        <v>2.74</v>
      </c>
    </row>
    <row r="173" spans="1:6" ht="30">
      <c r="A173" s="521" t="s">
        <v>1204</v>
      </c>
      <c r="B173" s="13"/>
      <c r="C173" s="13"/>
      <c r="D173" s="39"/>
      <c r="E173" s="155"/>
      <c r="F173" s="506"/>
    </row>
    <row r="174" spans="1:6" ht="15">
      <c r="A174" s="433" t="s">
        <v>1109</v>
      </c>
      <c r="B174" s="13" t="s">
        <v>1177</v>
      </c>
      <c r="C174" s="13" t="s">
        <v>1015</v>
      </c>
      <c r="D174" s="39">
        <f t="shared" si="4"/>
        <v>0.25</v>
      </c>
      <c r="E174" s="155">
        <v>2</v>
      </c>
      <c r="F174" s="506">
        <f>+ROUND((230/21)*D174,2)</f>
        <v>2.74</v>
      </c>
    </row>
    <row r="175" spans="1:6" ht="15">
      <c r="A175" s="433" t="s">
        <v>32</v>
      </c>
      <c r="B175" s="13" t="s">
        <v>1177</v>
      </c>
      <c r="C175" s="13" t="s">
        <v>1016</v>
      </c>
      <c r="D175" s="39">
        <f t="shared" si="4"/>
        <v>0.25</v>
      </c>
      <c r="E175" s="155">
        <v>2</v>
      </c>
      <c r="F175" s="506">
        <f>+ROUND((230/21)*D175,2)</f>
        <v>2.74</v>
      </c>
    </row>
    <row r="176" spans="1:6" ht="30">
      <c r="A176" s="521" t="s">
        <v>1208</v>
      </c>
      <c r="B176" s="13"/>
      <c r="C176" s="13"/>
      <c r="D176" s="39"/>
      <c r="E176" s="155"/>
      <c r="F176" s="506"/>
    </row>
    <row r="177" spans="1:6" ht="15">
      <c r="A177" s="433" t="s">
        <v>1109</v>
      </c>
      <c r="B177" s="13" t="s">
        <v>1177</v>
      </c>
      <c r="C177" s="13" t="s">
        <v>1017</v>
      </c>
      <c r="D177" s="39">
        <f t="shared" si="4"/>
        <v>0.25</v>
      </c>
      <c r="E177" s="155">
        <v>2</v>
      </c>
      <c r="F177" s="506">
        <f>+ROUND((230/21)*D177,2)</f>
        <v>2.74</v>
      </c>
    </row>
    <row r="178" spans="1:6" ht="30.75" thickBot="1">
      <c r="A178" s="433" t="s">
        <v>32</v>
      </c>
      <c r="B178" s="13" t="s">
        <v>1177</v>
      </c>
      <c r="C178" s="13" t="s">
        <v>1018</v>
      </c>
      <c r="D178" s="39">
        <f t="shared" si="4"/>
        <v>0.25</v>
      </c>
      <c r="E178" s="155">
        <v>2</v>
      </c>
      <c r="F178" s="506">
        <f>+ROUND((230/21)*D178,2)</f>
        <v>2.74</v>
      </c>
    </row>
    <row r="179" spans="1:6" ht="15.75" thickBot="1">
      <c r="A179" s="412"/>
      <c r="B179" s="413" t="s">
        <v>407</v>
      </c>
      <c r="C179" s="351"/>
      <c r="D179" s="351">
        <f>+D12+D62+D100+D140</f>
        <v>25.75</v>
      </c>
      <c r="E179" s="351">
        <f>+E12+E62+E100+E140</f>
        <v>206</v>
      </c>
      <c r="F179" s="352">
        <f>+F12+F62+F100+F140</f>
        <v>282.22000000000014</v>
      </c>
    </row>
    <row r="182" spans="4:6" ht="15">
      <c r="D182" s="37"/>
      <c r="E182" s="37"/>
      <c r="F182" s="37"/>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7">
      <selection activeCell="A24" sqref="A24:IV24"/>
    </sheetView>
  </sheetViews>
  <sheetFormatPr defaultColWidth="9.140625" defaultRowHeight="15"/>
  <cols>
    <col min="1" max="1" width="8.28125" style="10" bestFit="1" customWidth="1"/>
    <col min="2" max="2" width="10.421875" style="10" customWidth="1"/>
    <col min="3" max="3" width="46.421875" style="10" customWidth="1"/>
    <col min="4" max="4" width="11.421875" style="10" customWidth="1"/>
    <col min="5" max="5" width="12.00390625" style="10" customWidth="1"/>
    <col min="6" max="6" width="20.8515625" style="10" customWidth="1"/>
    <col min="7" max="16384" width="9.140625" style="10" customWidth="1"/>
  </cols>
  <sheetData>
    <row r="1" spans="1:6" ht="15">
      <c r="A1" s="683" t="s">
        <v>230</v>
      </c>
      <c r="B1" s="683"/>
      <c r="C1" s="683"/>
      <c r="D1" s="683"/>
      <c r="E1" s="683"/>
      <c r="F1" s="683"/>
    </row>
    <row r="3" spans="1:6" ht="15">
      <c r="A3" s="666" t="s">
        <v>1503</v>
      </c>
      <c r="B3" s="666"/>
      <c r="C3" s="666"/>
      <c r="D3" s="666"/>
      <c r="E3" s="666"/>
      <c r="F3" s="666"/>
    </row>
    <row r="5" spans="1:6" ht="15">
      <c r="A5" s="667" t="s">
        <v>231</v>
      </c>
      <c r="B5" s="667"/>
      <c r="C5" s="667"/>
      <c r="D5" s="667"/>
      <c r="E5" s="667"/>
      <c r="F5" s="667"/>
    </row>
    <row r="8" spans="1:5" ht="15">
      <c r="A8" s="605" t="s">
        <v>560</v>
      </c>
      <c r="B8" s="605"/>
      <c r="C8" s="605"/>
      <c r="D8" s="605"/>
      <c r="E8" s="605"/>
    </row>
    <row r="9" ht="15.75" thickBot="1"/>
    <row r="10" spans="1:7" ht="75.75" customHeight="1">
      <c r="A10" s="640" t="s">
        <v>232</v>
      </c>
      <c r="B10" s="642" t="s">
        <v>233</v>
      </c>
      <c r="C10" s="642" t="s">
        <v>234</v>
      </c>
      <c r="D10" s="644" t="s">
        <v>235</v>
      </c>
      <c r="E10" s="645"/>
      <c r="F10" s="638" t="s">
        <v>405</v>
      </c>
      <c r="G10" s="160"/>
    </row>
    <row r="11" spans="1:6" ht="15.75" customHeight="1">
      <c r="A11" s="641"/>
      <c r="B11" s="643"/>
      <c r="C11" s="643"/>
      <c r="D11" s="646"/>
      <c r="E11" s="647"/>
      <c r="F11" s="639"/>
    </row>
    <row r="12" spans="1:6" ht="50.25" customHeight="1">
      <c r="A12" s="663"/>
      <c r="B12" s="662"/>
      <c r="C12" s="662"/>
      <c r="D12" s="12" t="s">
        <v>1221</v>
      </c>
      <c r="E12" s="12" t="s">
        <v>1222</v>
      </c>
      <c r="F12" s="664"/>
    </row>
    <row r="13" spans="1:6" ht="15.75" thickBot="1">
      <c r="A13" s="245" t="s">
        <v>1223</v>
      </c>
      <c r="B13" s="206"/>
      <c r="C13" s="206"/>
      <c r="D13" s="224"/>
      <c r="E13" s="224"/>
      <c r="F13" s="258"/>
    </row>
    <row r="14" spans="1:6" ht="15.75" thickBot="1">
      <c r="A14" s="225"/>
      <c r="B14" s="356"/>
      <c r="C14" s="279" t="s">
        <v>561</v>
      </c>
      <c r="D14" s="429">
        <f>SUM(D15:D17)</f>
        <v>16.25</v>
      </c>
      <c r="E14" s="429">
        <f>SUM(E15:E17)</f>
        <v>130</v>
      </c>
      <c r="F14" s="431">
        <f>SUM(F15:F17)</f>
        <v>177.97</v>
      </c>
    </row>
    <row r="15" spans="1:10" ht="30">
      <c r="A15" s="246">
        <v>1</v>
      </c>
      <c r="B15" s="25" t="s">
        <v>1177</v>
      </c>
      <c r="C15" s="328" t="s">
        <v>562</v>
      </c>
      <c r="D15" s="208">
        <f>ROUND(+E15/8,2)</f>
        <v>3.75</v>
      </c>
      <c r="E15" s="556">
        <v>30</v>
      </c>
      <c r="F15" s="254">
        <f>+ROUND((230/21)*D15,2)</f>
        <v>41.07</v>
      </c>
      <c r="J15" s="161"/>
    </row>
    <row r="16" spans="1:6" ht="30">
      <c r="A16" s="92">
        <v>2</v>
      </c>
      <c r="B16" s="13" t="s">
        <v>1177</v>
      </c>
      <c r="C16" s="62" t="s">
        <v>563</v>
      </c>
      <c r="D16" s="39">
        <f aca="true" t="shared" si="0" ref="D16:D23">ROUND(+E16/8,2)</f>
        <v>8.75</v>
      </c>
      <c r="E16" s="162">
        <v>70</v>
      </c>
      <c r="F16" s="248">
        <f aca="true" t="shared" si="1" ref="F16:F23">+ROUND((230/21)*D16,2)</f>
        <v>95.83</v>
      </c>
    </row>
    <row r="17" spans="1:6" ht="30">
      <c r="A17" s="92">
        <v>3</v>
      </c>
      <c r="B17" s="13" t="s">
        <v>1177</v>
      </c>
      <c r="C17" s="18" t="s">
        <v>564</v>
      </c>
      <c r="D17" s="39">
        <f t="shared" si="0"/>
        <v>3.75</v>
      </c>
      <c r="E17" s="162">
        <v>30</v>
      </c>
      <c r="F17" s="248">
        <f t="shared" si="1"/>
        <v>41.07</v>
      </c>
    </row>
    <row r="18" spans="1:6" ht="15">
      <c r="A18" s="411"/>
      <c r="B18" s="557"/>
      <c r="C18" s="216" t="s">
        <v>565</v>
      </c>
      <c r="D18" s="192">
        <f>SUM(D19:D23)</f>
        <v>26.25</v>
      </c>
      <c r="E18" s="192">
        <f>SUM(E19:E23)</f>
        <v>210</v>
      </c>
      <c r="F18" s="321">
        <f>SUM(F19:F23)</f>
        <v>287.49</v>
      </c>
    </row>
    <row r="19" spans="1:6" ht="30">
      <c r="A19" s="92">
        <v>4</v>
      </c>
      <c r="B19" s="13" t="s">
        <v>1177</v>
      </c>
      <c r="C19" s="18" t="s">
        <v>566</v>
      </c>
      <c r="D19" s="39">
        <f t="shared" si="0"/>
        <v>5</v>
      </c>
      <c r="E19" s="162">
        <v>40</v>
      </c>
      <c r="F19" s="248">
        <f t="shared" si="1"/>
        <v>54.76</v>
      </c>
    </row>
    <row r="20" spans="1:6" ht="45">
      <c r="A20" s="92">
        <v>5</v>
      </c>
      <c r="B20" s="13" t="s">
        <v>1177</v>
      </c>
      <c r="C20" s="18" t="s">
        <v>567</v>
      </c>
      <c r="D20" s="39">
        <f t="shared" si="0"/>
        <v>5</v>
      </c>
      <c r="E20" s="162">
        <v>40</v>
      </c>
      <c r="F20" s="248">
        <f t="shared" si="1"/>
        <v>54.76</v>
      </c>
    </row>
    <row r="21" spans="1:6" ht="30">
      <c r="A21" s="96">
        <v>6</v>
      </c>
      <c r="B21" s="13" t="s">
        <v>1177</v>
      </c>
      <c r="C21" s="18" t="s">
        <v>568</v>
      </c>
      <c r="D21" s="39">
        <f t="shared" si="0"/>
        <v>3.75</v>
      </c>
      <c r="E21" s="33">
        <v>30</v>
      </c>
      <c r="F21" s="248">
        <f t="shared" si="1"/>
        <v>41.07</v>
      </c>
    </row>
    <row r="22" spans="1:6" ht="30">
      <c r="A22" s="96">
        <v>7</v>
      </c>
      <c r="B22" s="13" t="s">
        <v>1177</v>
      </c>
      <c r="C22" s="18" t="s">
        <v>406</v>
      </c>
      <c r="D22" s="39">
        <f t="shared" si="0"/>
        <v>7.5</v>
      </c>
      <c r="E22" s="33">
        <v>60</v>
      </c>
      <c r="F22" s="248">
        <f t="shared" si="1"/>
        <v>82.14</v>
      </c>
    </row>
    <row r="23" spans="1:6" ht="30.75" thickBot="1">
      <c r="A23" s="287">
        <v>8</v>
      </c>
      <c r="B23" s="121" t="s">
        <v>1177</v>
      </c>
      <c r="C23" s="558" t="s">
        <v>569</v>
      </c>
      <c r="D23" s="207">
        <f t="shared" si="0"/>
        <v>5</v>
      </c>
      <c r="E23" s="360">
        <v>40</v>
      </c>
      <c r="F23" s="253">
        <f t="shared" si="1"/>
        <v>54.76</v>
      </c>
    </row>
    <row r="24" spans="1:6" ht="15.75" thickBot="1">
      <c r="A24" s="291"/>
      <c r="B24" s="413"/>
      <c r="C24" s="413" t="s">
        <v>407</v>
      </c>
      <c r="D24" s="238">
        <f>+D14+D18</f>
        <v>42.5</v>
      </c>
      <c r="E24" s="238">
        <f>+E14+E18</f>
        <v>340</v>
      </c>
      <c r="F24" s="239">
        <f>+F14+F18</f>
        <v>465.46000000000004</v>
      </c>
    </row>
  </sheetData>
  <sheetProtection/>
  <mergeCells count="9">
    <mergeCell ref="F10:F12"/>
    <mergeCell ref="A1:F1"/>
    <mergeCell ref="A3:F3"/>
    <mergeCell ref="A5:F5"/>
    <mergeCell ref="A8:E8"/>
    <mergeCell ref="A10:A12"/>
    <mergeCell ref="B10:B12"/>
    <mergeCell ref="C10:C12"/>
    <mergeCell ref="D10:E11"/>
  </mergeCells>
  <printOptions/>
  <pageMargins left="0.25" right="0.25" top="0.75" bottom="0.75" header="0.3" footer="0.3"/>
  <pageSetup fitToHeight="0" fitToWidth="1"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1:F220"/>
  <sheetViews>
    <sheetView zoomScalePageLayoutView="0" workbookViewId="0" topLeftCell="A199">
      <selection activeCell="A206" sqref="A206:IV206"/>
    </sheetView>
  </sheetViews>
  <sheetFormatPr defaultColWidth="9.140625" defaultRowHeight="15"/>
  <cols>
    <col min="1" max="1" width="11.140625" style="10" bestFit="1" customWidth="1"/>
    <col min="2" max="2" width="20.140625" style="10" customWidth="1"/>
    <col min="3" max="3" width="57.421875" style="10" customWidth="1"/>
    <col min="4" max="5" width="12.57421875" style="10" customWidth="1"/>
    <col min="6" max="6" width="21.57421875" style="10" customWidth="1"/>
    <col min="7" max="16384" width="9.140625" style="10" customWidth="1"/>
  </cols>
  <sheetData>
    <row r="1" spans="1:6" ht="15">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06" t="s">
        <v>570</v>
      </c>
      <c r="B7" s="606"/>
      <c r="C7" s="606"/>
      <c r="D7" s="606"/>
      <c r="E7" s="606"/>
      <c r="F7" s="606"/>
    </row>
    <row r="8" ht="15.75" thickBot="1"/>
    <row r="9" spans="1:6" ht="15" customHeight="1">
      <c r="A9" s="640" t="s">
        <v>232</v>
      </c>
      <c r="B9" s="642" t="s">
        <v>233</v>
      </c>
      <c r="C9" s="642" t="s">
        <v>234</v>
      </c>
      <c r="D9" s="644" t="s">
        <v>235</v>
      </c>
      <c r="E9" s="645"/>
      <c r="F9" s="638" t="s">
        <v>405</v>
      </c>
    </row>
    <row r="10" spans="1:6" ht="15">
      <c r="A10" s="641"/>
      <c r="B10" s="643"/>
      <c r="C10" s="643"/>
      <c r="D10" s="646"/>
      <c r="E10" s="647"/>
      <c r="F10" s="639"/>
    </row>
    <row r="11" spans="1:6" ht="81" customHeight="1" thickBot="1">
      <c r="A11" s="641"/>
      <c r="B11" s="643"/>
      <c r="C11" s="643"/>
      <c r="D11" s="224" t="s">
        <v>1221</v>
      </c>
      <c r="E11" s="224" t="s">
        <v>1222</v>
      </c>
      <c r="F11" s="639"/>
    </row>
    <row r="12" spans="1:6" ht="15.75" thickBot="1">
      <c r="A12" s="290" t="s">
        <v>123</v>
      </c>
      <c r="B12" s="226"/>
      <c r="C12" s="285" t="s">
        <v>54</v>
      </c>
      <c r="D12" s="308">
        <f>+D13+D40</f>
        <v>15</v>
      </c>
      <c r="E12" s="308">
        <f>+E13+E40</f>
        <v>120</v>
      </c>
      <c r="F12" s="309">
        <f>+F13+F40</f>
        <v>164.37</v>
      </c>
    </row>
    <row r="13" spans="1:6" ht="29.25" thickBot="1">
      <c r="A13" s="296"/>
      <c r="B13" s="230"/>
      <c r="C13" s="504" t="s">
        <v>571</v>
      </c>
      <c r="D13" s="405">
        <f>SUM(D14:D39)</f>
        <v>7.5</v>
      </c>
      <c r="E13" s="405">
        <f>SUM(E14:E39)</f>
        <v>60</v>
      </c>
      <c r="F13" s="406">
        <f>SUM(F14:F39)</f>
        <v>82.19</v>
      </c>
    </row>
    <row r="14" spans="1:6" ht="15">
      <c r="A14" s="246">
        <v>1</v>
      </c>
      <c r="B14" s="25" t="s">
        <v>1177</v>
      </c>
      <c r="C14" s="564" t="s">
        <v>572</v>
      </c>
      <c r="D14" s="208">
        <f>ROUND(+E14/8,2)</f>
        <v>0.25</v>
      </c>
      <c r="E14" s="295">
        <v>2</v>
      </c>
      <c r="F14" s="254">
        <f>+ROUND((230/21)*D14,2)</f>
        <v>2.74</v>
      </c>
    </row>
    <row r="15" spans="1:6" ht="15">
      <c r="A15" s="92">
        <v>2</v>
      </c>
      <c r="B15" s="13" t="s">
        <v>1177</v>
      </c>
      <c r="C15" s="23" t="s">
        <v>573</v>
      </c>
      <c r="D15" s="39">
        <f aca="true" t="shared" si="0" ref="D15:D57">ROUND(+E15/8,2)</f>
        <v>0.25</v>
      </c>
      <c r="E15" s="26">
        <v>2</v>
      </c>
      <c r="F15" s="248">
        <f aca="true" t="shared" si="1" ref="F15:F57">+ROUND((230/21)*D15,2)</f>
        <v>2.74</v>
      </c>
    </row>
    <row r="16" spans="1:6" ht="15">
      <c r="A16" s="92">
        <v>3</v>
      </c>
      <c r="B16" s="13" t="s">
        <v>1177</v>
      </c>
      <c r="C16" s="23" t="s">
        <v>574</v>
      </c>
      <c r="D16" s="39">
        <f t="shared" si="0"/>
        <v>0.25</v>
      </c>
      <c r="E16" s="26">
        <v>2</v>
      </c>
      <c r="F16" s="248">
        <f t="shared" si="1"/>
        <v>2.74</v>
      </c>
    </row>
    <row r="17" spans="1:6" ht="15">
      <c r="A17" s="92">
        <v>4</v>
      </c>
      <c r="B17" s="13" t="s">
        <v>1177</v>
      </c>
      <c r="C17" s="23" t="s">
        <v>575</v>
      </c>
      <c r="D17" s="39">
        <f t="shared" si="0"/>
        <v>0.25</v>
      </c>
      <c r="E17" s="26">
        <v>2</v>
      </c>
      <c r="F17" s="248">
        <f t="shared" si="1"/>
        <v>2.74</v>
      </c>
    </row>
    <row r="18" spans="1:6" ht="30">
      <c r="A18" s="92">
        <v>5</v>
      </c>
      <c r="B18" s="13" t="s">
        <v>1177</v>
      </c>
      <c r="C18" s="23" t="s">
        <v>576</v>
      </c>
      <c r="D18" s="39">
        <f t="shared" si="0"/>
        <v>1</v>
      </c>
      <c r="E18" s="26">
        <v>8</v>
      </c>
      <c r="F18" s="248">
        <f t="shared" si="1"/>
        <v>10.95</v>
      </c>
    </row>
    <row r="19" spans="1:6" ht="15">
      <c r="A19" s="92">
        <v>6</v>
      </c>
      <c r="B19" s="13" t="s">
        <v>1177</v>
      </c>
      <c r="C19" s="23" t="s">
        <v>577</v>
      </c>
      <c r="D19" s="39">
        <f t="shared" si="0"/>
        <v>0.25</v>
      </c>
      <c r="E19" s="26">
        <v>2</v>
      </c>
      <c r="F19" s="248">
        <f t="shared" si="1"/>
        <v>2.74</v>
      </c>
    </row>
    <row r="20" spans="1:6" ht="15">
      <c r="A20" s="92">
        <v>7</v>
      </c>
      <c r="B20" s="13" t="s">
        <v>1177</v>
      </c>
      <c r="C20" s="23" t="s">
        <v>578</v>
      </c>
      <c r="D20" s="39">
        <f t="shared" si="0"/>
        <v>0.25</v>
      </c>
      <c r="E20" s="26">
        <v>2</v>
      </c>
      <c r="F20" s="248">
        <f t="shared" si="1"/>
        <v>2.74</v>
      </c>
    </row>
    <row r="21" spans="1:6" ht="15">
      <c r="A21" s="92">
        <v>8</v>
      </c>
      <c r="B21" s="13" t="s">
        <v>1177</v>
      </c>
      <c r="C21" s="23" t="s">
        <v>579</v>
      </c>
      <c r="D21" s="39">
        <f t="shared" si="0"/>
        <v>0.25</v>
      </c>
      <c r="E21" s="26">
        <v>2</v>
      </c>
      <c r="F21" s="248">
        <f t="shared" si="1"/>
        <v>2.74</v>
      </c>
    </row>
    <row r="22" spans="1:6" ht="15">
      <c r="A22" s="92">
        <v>9</v>
      </c>
      <c r="B22" s="13" t="s">
        <v>1177</v>
      </c>
      <c r="C22" s="23" t="s">
        <v>580</v>
      </c>
      <c r="D22" s="39">
        <f t="shared" si="0"/>
        <v>0.25</v>
      </c>
      <c r="E22" s="26">
        <v>2</v>
      </c>
      <c r="F22" s="248">
        <f t="shared" si="1"/>
        <v>2.74</v>
      </c>
    </row>
    <row r="23" spans="1:6" ht="15">
      <c r="A23" s="92">
        <v>10</v>
      </c>
      <c r="B23" s="13" t="s">
        <v>1177</v>
      </c>
      <c r="C23" s="23" t="s">
        <v>581</v>
      </c>
      <c r="D23" s="39">
        <f t="shared" si="0"/>
        <v>0.25</v>
      </c>
      <c r="E23" s="26">
        <v>2</v>
      </c>
      <c r="F23" s="248">
        <f t="shared" si="1"/>
        <v>2.74</v>
      </c>
    </row>
    <row r="24" spans="1:6" ht="15">
      <c r="A24" s="92">
        <v>11</v>
      </c>
      <c r="B24" s="13" t="s">
        <v>1177</v>
      </c>
      <c r="C24" s="23" t="s">
        <v>582</v>
      </c>
      <c r="D24" s="39">
        <f t="shared" si="0"/>
        <v>0.25</v>
      </c>
      <c r="E24" s="26">
        <v>2</v>
      </c>
      <c r="F24" s="248">
        <f t="shared" si="1"/>
        <v>2.74</v>
      </c>
    </row>
    <row r="25" spans="1:6" ht="15">
      <c r="A25" s="92">
        <v>12</v>
      </c>
      <c r="B25" s="13" t="s">
        <v>1177</v>
      </c>
      <c r="C25" s="23" t="s">
        <v>583</v>
      </c>
      <c r="D25" s="39">
        <f t="shared" si="0"/>
        <v>0.25</v>
      </c>
      <c r="E25" s="26">
        <v>2</v>
      </c>
      <c r="F25" s="248">
        <f t="shared" si="1"/>
        <v>2.74</v>
      </c>
    </row>
    <row r="26" spans="1:6" ht="15">
      <c r="A26" s="92">
        <v>13</v>
      </c>
      <c r="B26" s="13" t="s">
        <v>1177</v>
      </c>
      <c r="C26" s="23" t="s">
        <v>584</v>
      </c>
      <c r="D26" s="39">
        <f t="shared" si="0"/>
        <v>0.25</v>
      </c>
      <c r="E26" s="26">
        <v>2</v>
      </c>
      <c r="F26" s="248">
        <f t="shared" si="1"/>
        <v>2.74</v>
      </c>
    </row>
    <row r="27" spans="1:6" ht="15">
      <c r="A27" s="92">
        <v>14</v>
      </c>
      <c r="B27" s="13" t="s">
        <v>1177</v>
      </c>
      <c r="C27" s="23" t="s">
        <v>585</v>
      </c>
      <c r="D27" s="39">
        <f t="shared" si="0"/>
        <v>0.25</v>
      </c>
      <c r="E27" s="26">
        <v>2</v>
      </c>
      <c r="F27" s="248">
        <f t="shared" si="1"/>
        <v>2.74</v>
      </c>
    </row>
    <row r="28" spans="1:6" ht="15">
      <c r="A28" s="92">
        <v>15</v>
      </c>
      <c r="B28" s="13" t="s">
        <v>1177</v>
      </c>
      <c r="C28" s="23" t="s">
        <v>586</v>
      </c>
      <c r="D28" s="39">
        <f t="shared" si="0"/>
        <v>0.25</v>
      </c>
      <c r="E28" s="26">
        <v>2</v>
      </c>
      <c r="F28" s="248">
        <f t="shared" si="1"/>
        <v>2.74</v>
      </c>
    </row>
    <row r="29" spans="1:6" ht="15">
      <c r="A29" s="92">
        <v>16</v>
      </c>
      <c r="B29" s="13" t="s">
        <v>1177</v>
      </c>
      <c r="C29" s="23" t="s">
        <v>587</v>
      </c>
      <c r="D29" s="39">
        <f t="shared" si="0"/>
        <v>0.5</v>
      </c>
      <c r="E29" s="26">
        <v>4</v>
      </c>
      <c r="F29" s="248">
        <f t="shared" si="1"/>
        <v>5.48</v>
      </c>
    </row>
    <row r="30" spans="1:6" ht="15">
      <c r="A30" s="92">
        <v>17</v>
      </c>
      <c r="B30" s="13" t="s">
        <v>1177</v>
      </c>
      <c r="C30" s="23" t="s">
        <v>588</v>
      </c>
      <c r="D30" s="39">
        <f t="shared" si="0"/>
        <v>0.25</v>
      </c>
      <c r="E30" s="26">
        <v>2</v>
      </c>
      <c r="F30" s="248">
        <f t="shared" si="1"/>
        <v>2.74</v>
      </c>
    </row>
    <row r="31" spans="1:6" ht="15">
      <c r="A31" s="92">
        <v>18</v>
      </c>
      <c r="B31" s="13" t="s">
        <v>1177</v>
      </c>
      <c r="C31" s="23" t="s">
        <v>589</v>
      </c>
      <c r="D31" s="39">
        <f t="shared" si="0"/>
        <v>0.25</v>
      </c>
      <c r="E31" s="26">
        <v>2</v>
      </c>
      <c r="F31" s="248">
        <f t="shared" si="1"/>
        <v>2.74</v>
      </c>
    </row>
    <row r="32" spans="1:6" ht="15">
      <c r="A32" s="92">
        <v>19</v>
      </c>
      <c r="B32" s="13" t="s">
        <v>1177</v>
      </c>
      <c r="C32" s="23" t="s">
        <v>590</v>
      </c>
      <c r="D32" s="39">
        <f t="shared" si="0"/>
        <v>0.25</v>
      </c>
      <c r="E32" s="26">
        <v>2</v>
      </c>
      <c r="F32" s="248">
        <f t="shared" si="1"/>
        <v>2.74</v>
      </c>
    </row>
    <row r="33" spans="1:6" ht="15">
      <c r="A33" s="92">
        <v>20</v>
      </c>
      <c r="B33" s="13" t="s">
        <v>1177</v>
      </c>
      <c r="C33" s="23" t="s">
        <v>591</v>
      </c>
      <c r="D33" s="39">
        <f t="shared" si="0"/>
        <v>0.25</v>
      </c>
      <c r="E33" s="26">
        <v>2</v>
      </c>
      <c r="F33" s="248">
        <f t="shared" si="1"/>
        <v>2.74</v>
      </c>
    </row>
    <row r="34" spans="1:6" ht="15">
      <c r="A34" s="92">
        <v>21</v>
      </c>
      <c r="B34" s="13" t="s">
        <v>1177</v>
      </c>
      <c r="C34" s="23" t="s">
        <v>592</v>
      </c>
      <c r="D34" s="39">
        <f t="shared" si="0"/>
        <v>0.25</v>
      </c>
      <c r="E34" s="26">
        <v>2</v>
      </c>
      <c r="F34" s="248">
        <f t="shared" si="1"/>
        <v>2.74</v>
      </c>
    </row>
    <row r="35" spans="1:6" ht="12.75" customHeight="1">
      <c r="A35" s="92">
        <v>22</v>
      </c>
      <c r="B35" s="13" t="s">
        <v>1177</v>
      </c>
      <c r="C35" s="18" t="s">
        <v>593</v>
      </c>
      <c r="D35" s="39">
        <f t="shared" si="0"/>
        <v>0.25</v>
      </c>
      <c r="E35" s="26">
        <v>2</v>
      </c>
      <c r="F35" s="248">
        <f t="shared" si="1"/>
        <v>2.74</v>
      </c>
    </row>
    <row r="36" spans="1:6" ht="15">
      <c r="A36" s="92">
        <v>23</v>
      </c>
      <c r="B36" s="13" t="s">
        <v>1177</v>
      </c>
      <c r="C36" s="23" t="s">
        <v>594</v>
      </c>
      <c r="D36" s="39">
        <f t="shared" si="0"/>
        <v>0.25</v>
      </c>
      <c r="E36" s="26">
        <v>2</v>
      </c>
      <c r="F36" s="248">
        <f t="shared" si="1"/>
        <v>2.74</v>
      </c>
    </row>
    <row r="37" spans="1:6" ht="15">
      <c r="A37" s="92">
        <v>24</v>
      </c>
      <c r="B37" s="13" t="s">
        <v>1177</v>
      </c>
      <c r="C37" s="23" t="s">
        <v>595</v>
      </c>
      <c r="D37" s="39">
        <f t="shared" si="0"/>
        <v>0.25</v>
      </c>
      <c r="E37" s="26">
        <v>2</v>
      </c>
      <c r="F37" s="248">
        <f t="shared" si="1"/>
        <v>2.74</v>
      </c>
    </row>
    <row r="38" spans="1:6" ht="15">
      <c r="A38" s="92">
        <v>25</v>
      </c>
      <c r="B38" s="13" t="s">
        <v>1177</v>
      </c>
      <c r="C38" s="23" t="s">
        <v>596</v>
      </c>
      <c r="D38" s="39">
        <f t="shared" si="0"/>
        <v>0.25</v>
      </c>
      <c r="E38" s="26">
        <v>2</v>
      </c>
      <c r="F38" s="248">
        <f t="shared" si="1"/>
        <v>2.74</v>
      </c>
    </row>
    <row r="39" spans="1:6" ht="15.75" thickBot="1">
      <c r="A39" s="310">
        <v>26</v>
      </c>
      <c r="B39" s="121" t="s">
        <v>1177</v>
      </c>
      <c r="C39" s="563" t="s">
        <v>597</v>
      </c>
      <c r="D39" s="207">
        <f t="shared" si="0"/>
        <v>0.25</v>
      </c>
      <c r="E39" s="283">
        <v>2</v>
      </c>
      <c r="F39" s="253">
        <f t="shared" si="1"/>
        <v>2.74</v>
      </c>
    </row>
    <row r="40" spans="1:6" ht="46.5" customHeight="1" thickBot="1">
      <c r="A40" s="229"/>
      <c r="B40" s="404"/>
      <c r="C40" s="559" t="s">
        <v>598</v>
      </c>
      <c r="D40" s="232">
        <f>SUM(D41:D57)</f>
        <v>7.5</v>
      </c>
      <c r="E40" s="232">
        <f>SUM(E41:E57)</f>
        <v>60</v>
      </c>
      <c r="F40" s="235">
        <f>SUM(F41:F57)</f>
        <v>82.18</v>
      </c>
    </row>
    <row r="41" spans="1:6" ht="30">
      <c r="A41" s="246">
        <v>1</v>
      </c>
      <c r="B41" s="25" t="s">
        <v>1177</v>
      </c>
      <c r="C41" s="316" t="s">
        <v>599</v>
      </c>
      <c r="D41" s="208">
        <f t="shared" si="0"/>
        <v>0.5</v>
      </c>
      <c r="E41" s="295">
        <v>4</v>
      </c>
      <c r="F41" s="254">
        <f t="shared" si="1"/>
        <v>5.48</v>
      </c>
    </row>
    <row r="42" spans="1:6" ht="30">
      <c r="A42" s="92">
        <v>2</v>
      </c>
      <c r="B42" s="13" t="s">
        <v>1177</v>
      </c>
      <c r="C42" s="23" t="s">
        <v>600</v>
      </c>
      <c r="D42" s="39">
        <f t="shared" si="0"/>
        <v>0.5</v>
      </c>
      <c r="E42" s="26">
        <v>4</v>
      </c>
      <c r="F42" s="248">
        <f t="shared" si="1"/>
        <v>5.48</v>
      </c>
    </row>
    <row r="43" spans="1:6" ht="60">
      <c r="A43" s="92">
        <v>3</v>
      </c>
      <c r="B43" s="13" t="s">
        <v>1177</v>
      </c>
      <c r="C43" s="18" t="s">
        <v>601</v>
      </c>
      <c r="D43" s="39">
        <f t="shared" si="0"/>
        <v>1.25</v>
      </c>
      <c r="E43" s="26">
        <v>10</v>
      </c>
      <c r="F43" s="248">
        <f t="shared" si="1"/>
        <v>13.69</v>
      </c>
    </row>
    <row r="44" spans="1:6" ht="30">
      <c r="A44" s="92">
        <v>4</v>
      </c>
      <c r="B44" s="13" t="s">
        <v>1177</v>
      </c>
      <c r="C44" s="139" t="s">
        <v>490</v>
      </c>
      <c r="D44" s="39">
        <f t="shared" si="0"/>
        <v>0.5</v>
      </c>
      <c r="E44" s="26">
        <v>4</v>
      </c>
      <c r="F44" s="248">
        <f t="shared" si="1"/>
        <v>5.48</v>
      </c>
    </row>
    <row r="45" spans="1:6" ht="15">
      <c r="A45" s="92">
        <v>5</v>
      </c>
      <c r="B45" s="13" t="s">
        <v>1177</v>
      </c>
      <c r="C45" s="21" t="s">
        <v>491</v>
      </c>
      <c r="D45" s="39">
        <f t="shared" si="0"/>
        <v>0.25</v>
      </c>
      <c r="E45" s="26">
        <v>2</v>
      </c>
      <c r="F45" s="248">
        <f t="shared" si="1"/>
        <v>2.74</v>
      </c>
    </row>
    <row r="46" spans="1:6" ht="15">
      <c r="A46" s="92">
        <v>6</v>
      </c>
      <c r="B46" s="13" t="s">
        <v>1177</v>
      </c>
      <c r="C46" s="18" t="s">
        <v>492</v>
      </c>
      <c r="D46" s="39">
        <f t="shared" si="0"/>
        <v>0.25</v>
      </c>
      <c r="E46" s="26">
        <v>2</v>
      </c>
      <c r="F46" s="248">
        <f t="shared" si="1"/>
        <v>2.74</v>
      </c>
    </row>
    <row r="47" spans="1:6" ht="15">
      <c r="A47" s="92">
        <v>7</v>
      </c>
      <c r="B47" s="13" t="s">
        <v>1177</v>
      </c>
      <c r="C47" s="15" t="s">
        <v>493</v>
      </c>
      <c r="D47" s="39">
        <f t="shared" si="0"/>
        <v>0.25</v>
      </c>
      <c r="E47" s="26">
        <v>2</v>
      </c>
      <c r="F47" s="248">
        <f t="shared" si="1"/>
        <v>2.74</v>
      </c>
    </row>
    <row r="48" spans="1:6" ht="15">
      <c r="A48" s="92">
        <v>8</v>
      </c>
      <c r="B48" s="13" t="s">
        <v>1177</v>
      </c>
      <c r="C48" s="23" t="s">
        <v>494</v>
      </c>
      <c r="D48" s="39">
        <f t="shared" si="0"/>
        <v>0.25</v>
      </c>
      <c r="E48" s="26">
        <v>2</v>
      </c>
      <c r="F48" s="248">
        <f t="shared" si="1"/>
        <v>2.74</v>
      </c>
    </row>
    <row r="49" spans="1:6" ht="15">
      <c r="A49" s="92">
        <v>9</v>
      </c>
      <c r="B49" s="13" t="s">
        <v>1177</v>
      </c>
      <c r="C49" s="23" t="s">
        <v>495</v>
      </c>
      <c r="D49" s="39">
        <f t="shared" si="0"/>
        <v>0.25</v>
      </c>
      <c r="E49" s="26">
        <v>2</v>
      </c>
      <c r="F49" s="248">
        <f t="shared" si="1"/>
        <v>2.74</v>
      </c>
    </row>
    <row r="50" spans="1:6" ht="30">
      <c r="A50" s="92">
        <v>10</v>
      </c>
      <c r="B50" s="13" t="s">
        <v>1177</v>
      </c>
      <c r="C50" s="23" t="s">
        <v>496</v>
      </c>
      <c r="D50" s="39">
        <f t="shared" si="0"/>
        <v>0.25</v>
      </c>
      <c r="E50" s="26">
        <v>2</v>
      </c>
      <c r="F50" s="248">
        <f t="shared" si="1"/>
        <v>2.74</v>
      </c>
    </row>
    <row r="51" spans="1:6" ht="60">
      <c r="A51" s="92">
        <v>11</v>
      </c>
      <c r="B51" s="13" t="s">
        <v>1177</v>
      </c>
      <c r="C51" s="139" t="s">
        <v>497</v>
      </c>
      <c r="D51" s="39">
        <f t="shared" si="0"/>
        <v>0.75</v>
      </c>
      <c r="E51" s="26">
        <v>6</v>
      </c>
      <c r="F51" s="248">
        <f t="shared" si="1"/>
        <v>8.21</v>
      </c>
    </row>
    <row r="52" spans="1:6" ht="15">
      <c r="A52" s="92">
        <v>12</v>
      </c>
      <c r="B52" s="13" t="s">
        <v>1177</v>
      </c>
      <c r="C52" s="15" t="s">
        <v>498</v>
      </c>
      <c r="D52" s="39">
        <f t="shared" si="0"/>
        <v>0.5</v>
      </c>
      <c r="E52" s="26">
        <v>4</v>
      </c>
      <c r="F52" s="248">
        <f t="shared" si="1"/>
        <v>5.48</v>
      </c>
    </row>
    <row r="53" spans="1:6" ht="15">
      <c r="A53" s="92">
        <v>13</v>
      </c>
      <c r="B53" s="13" t="s">
        <v>1177</v>
      </c>
      <c r="C53" s="15" t="s">
        <v>499</v>
      </c>
      <c r="D53" s="39">
        <f t="shared" si="0"/>
        <v>0.5</v>
      </c>
      <c r="E53" s="26">
        <v>4</v>
      </c>
      <c r="F53" s="248">
        <f t="shared" si="1"/>
        <v>5.48</v>
      </c>
    </row>
    <row r="54" spans="1:6" ht="15">
      <c r="A54" s="92">
        <v>14</v>
      </c>
      <c r="B54" s="13" t="s">
        <v>1177</v>
      </c>
      <c r="C54" s="15" t="s">
        <v>500</v>
      </c>
      <c r="D54" s="39">
        <f t="shared" si="0"/>
        <v>0.5</v>
      </c>
      <c r="E54" s="26">
        <v>4</v>
      </c>
      <c r="F54" s="248">
        <f t="shared" si="1"/>
        <v>5.48</v>
      </c>
    </row>
    <row r="55" spans="1:6" ht="15">
      <c r="A55" s="92">
        <v>15</v>
      </c>
      <c r="B55" s="13" t="s">
        <v>1177</v>
      </c>
      <c r="C55" s="23" t="s">
        <v>501</v>
      </c>
      <c r="D55" s="39">
        <f t="shared" si="0"/>
        <v>0.5</v>
      </c>
      <c r="E55" s="26">
        <v>4</v>
      </c>
      <c r="F55" s="248">
        <f t="shared" si="1"/>
        <v>5.48</v>
      </c>
    </row>
    <row r="56" spans="1:6" ht="15">
      <c r="A56" s="92">
        <v>16</v>
      </c>
      <c r="B56" s="13" t="s">
        <v>1177</v>
      </c>
      <c r="C56" s="15" t="s">
        <v>502</v>
      </c>
      <c r="D56" s="39">
        <f t="shared" si="0"/>
        <v>0.25</v>
      </c>
      <c r="E56" s="26">
        <v>2</v>
      </c>
      <c r="F56" s="248">
        <f t="shared" si="1"/>
        <v>2.74</v>
      </c>
    </row>
    <row r="57" spans="1:6" ht="30">
      <c r="A57" s="92">
        <v>17</v>
      </c>
      <c r="B57" s="13" t="s">
        <v>1177</v>
      </c>
      <c r="C57" s="23" t="s">
        <v>1027</v>
      </c>
      <c r="D57" s="39">
        <f t="shared" si="0"/>
        <v>0.25</v>
      </c>
      <c r="E57" s="26">
        <v>2</v>
      </c>
      <c r="F57" s="248">
        <f t="shared" si="1"/>
        <v>2.74</v>
      </c>
    </row>
    <row r="58" spans="1:6" ht="10.5" customHeight="1" thickBot="1">
      <c r="A58" s="310"/>
      <c r="B58" s="121"/>
      <c r="C58" s="562"/>
      <c r="D58" s="211"/>
      <c r="E58" s="283"/>
      <c r="F58" s="367"/>
    </row>
    <row r="59" spans="1:6" ht="15.75" thickBot="1">
      <c r="A59" s="290" t="s">
        <v>126</v>
      </c>
      <c r="B59" s="314"/>
      <c r="C59" s="285" t="s">
        <v>54</v>
      </c>
      <c r="D59" s="308">
        <f>+D60+D103+D115</f>
        <v>18.75</v>
      </c>
      <c r="E59" s="308">
        <f>+E60+E103+E115</f>
        <v>150</v>
      </c>
      <c r="F59" s="309">
        <f>+F60+F103+F115</f>
        <v>205.49999999999997</v>
      </c>
    </row>
    <row r="60" spans="1:6" ht="44.25" thickBot="1">
      <c r="A60" s="296"/>
      <c r="B60" s="404"/>
      <c r="C60" s="561" t="s">
        <v>0</v>
      </c>
      <c r="D60" s="513">
        <f>SUM(D61:D102)</f>
        <v>10.75</v>
      </c>
      <c r="E60" s="513">
        <f>SUM(E61:E102)</f>
        <v>86</v>
      </c>
      <c r="F60" s="299">
        <f>SUM(F61:F102)</f>
        <v>117.81999999999994</v>
      </c>
    </row>
    <row r="61" spans="1:6" ht="15">
      <c r="A61" s="246">
        <v>1</v>
      </c>
      <c r="B61" s="25" t="s">
        <v>1177</v>
      </c>
      <c r="C61" s="328" t="s">
        <v>492</v>
      </c>
      <c r="D61" s="208">
        <f aca="true" t="shared" si="2" ref="D61:D124">ROUND(+E61/8,2)</f>
        <v>0.25</v>
      </c>
      <c r="E61" s="295">
        <v>2</v>
      </c>
      <c r="F61" s="254">
        <f>+ROUND((230/21)*D61,2)</f>
        <v>2.74</v>
      </c>
    </row>
    <row r="62" spans="1:6" ht="15">
      <c r="A62" s="92">
        <v>2</v>
      </c>
      <c r="B62" s="13" t="s">
        <v>1177</v>
      </c>
      <c r="C62" s="23" t="s">
        <v>1</v>
      </c>
      <c r="D62" s="39">
        <f t="shared" si="2"/>
        <v>0.5</v>
      </c>
      <c r="E62" s="26">
        <v>4</v>
      </c>
      <c r="F62" s="248">
        <f aca="true" t="shared" si="3" ref="F62:F124">+ROUND((230/21)*D62,2)</f>
        <v>5.48</v>
      </c>
    </row>
    <row r="63" spans="1:6" ht="15">
      <c r="A63" s="92">
        <v>3</v>
      </c>
      <c r="B63" s="13" t="s">
        <v>1177</v>
      </c>
      <c r="C63" s="23" t="s">
        <v>584</v>
      </c>
      <c r="D63" s="39">
        <f t="shared" si="2"/>
        <v>0.25</v>
      </c>
      <c r="E63" s="26">
        <v>2</v>
      </c>
      <c r="F63" s="248">
        <f t="shared" si="3"/>
        <v>2.74</v>
      </c>
    </row>
    <row r="64" spans="1:6" ht="15">
      <c r="A64" s="92">
        <v>4</v>
      </c>
      <c r="B64" s="13" t="s">
        <v>1177</v>
      </c>
      <c r="C64" s="23" t="s">
        <v>585</v>
      </c>
      <c r="D64" s="39">
        <f t="shared" si="2"/>
        <v>0.25</v>
      </c>
      <c r="E64" s="26">
        <v>2</v>
      </c>
      <c r="F64" s="248">
        <f t="shared" si="3"/>
        <v>2.74</v>
      </c>
    </row>
    <row r="65" spans="1:6" ht="15">
      <c r="A65" s="92">
        <v>5</v>
      </c>
      <c r="B65" s="13" t="s">
        <v>1177</v>
      </c>
      <c r="C65" s="18" t="s">
        <v>2</v>
      </c>
      <c r="D65" s="39">
        <f t="shared" si="2"/>
        <v>0.25</v>
      </c>
      <c r="E65" s="26">
        <v>2</v>
      </c>
      <c r="F65" s="248">
        <f t="shared" si="3"/>
        <v>2.74</v>
      </c>
    </row>
    <row r="66" spans="1:6" ht="15">
      <c r="A66" s="92">
        <v>6</v>
      </c>
      <c r="B66" s="13" t="s">
        <v>1177</v>
      </c>
      <c r="C66" s="18" t="s">
        <v>3</v>
      </c>
      <c r="D66" s="39">
        <f t="shared" si="2"/>
        <v>0.25</v>
      </c>
      <c r="E66" s="26">
        <v>2</v>
      </c>
      <c r="F66" s="248">
        <f t="shared" si="3"/>
        <v>2.74</v>
      </c>
    </row>
    <row r="67" spans="1:6" ht="15">
      <c r="A67" s="92">
        <v>7</v>
      </c>
      <c r="B67" s="13" t="s">
        <v>1177</v>
      </c>
      <c r="C67" s="18" t="s">
        <v>4</v>
      </c>
      <c r="D67" s="39">
        <f t="shared" si="2"/>
        <v>0.25</v>
      </c>
      <c r="E67" s="26">
        <v>2</v>
      </c>
      <c r="F67" s="248">
        <f t="shared" si="3"/>
        <v>2.74</v>
      </c>
    </row>
    <row r="68" spans="1:6" ht="15">
      <c r="A68" s="92">
        <v>8</v>
      </c>
      <c r="B68" s="13" t="s">
        <v>1177</v>
      </c>
      <c r="C68" s="18" t="s">
        <v>5</v>
      </c>
      <c r="D68" s="39">
        <f t="shared" si="2"/>
        <v>0.25</v>
      </c>
      <c r="E68" s="26">
        <v>2</v>
      </c>
      <c r="F68" s="248">
        <f t="shared" si="3"/>
        <v>2.74</v>
      </c>
    </row>
    <row r="69" spans="1:6" ht="15">
      <c r="A69" s="92">
        <v>9</v>
      </c>
      <c r="B69" s="13" t="s">
        <v>1177</v>
      </c>
      <c r="C69" s="18" t="s">
        <v>6</v>
      </c>
      <c r="D69" s="39">
        <f t="shared" si="2"/>
        <v>0.25</v>
      </c>
      <c r="E69" s="26">
        <v>2</v>
      </c>
      <c r="F69" s="248">
        <f t="shared" si="3"/>
        <v>2.74</v>
      </c>
    </row>
    <row r="70" spans="1:6" ht="15">
      <c r="A70" s="92">
        <v>10</v>
      </c>
      <c r="B70" s="13" t="s">
        <v>1177</v>
      </c>
      <c r="C70" s="18" t="s">
        <v>7</v>
      </c>
      <c r="D70" s="39">
        <f t="shared" si="2"/>
        <v>0.25</v>
      </c>
      <c r="E70" s="26">
        <v>2</v>
      </c>
      <c r="F70" s="248">
        <f>+ROUND((230/21)*D70,2)</f>
        <v>2.74</v>
      </c>
    </row>
    <row r="71" spans="1:6" ht="15">
      <c r="A71" s="92">
        <v>11</v>
      </c>
      <c r="B71" s="13" t="s">
        <v>1177</v>
      </c>
      <c r="C71" s="18" t="s">
        <v>8</v>
      </c>
      <c r="D71" s="39">
        <f t="shared" si="2"/>
        <v>0.25</v>
      </c>
      <c r="E71" s="26">
        <v>2</v>
      </c>
      <c r="F71" s="248">
        <f t="shared" si="3"/>
        <v>2.74</v>
      </c>
    </row>
    <row r="72" spans="1:6" ht="15">
      <c r="A72" s="92">
        <v>12</v>
      </c>
      <c r="B72" s="13" t="s">
        <v>1177</v>
      </c>
      <c r="C72" s="18" t="s">
        <v>9</v>
      </c>
      <c r="D72" s="39">
        <f t="shared" si="2"/>
        <v>0.25</v>
      </c>
      <c r="E72" s="26">
        <v>2</v>
      </c>
      <c r="F72" s="248">
        <f t="shared" si="3"/>
        <v>2.74</v>
      </c>
    </row>
    <row r="73" spans="1:6" ht="15">
      <c r="A73" s="92">
        <v>13</v>
      </c>
      <c r="B73" s="13" t="s">
        <v>1177</v>
      </c>
      <c r="C73" s="18" t="s">
        <v>10</v>
      </c>
      <c r="D73" s="39">
        <f t="shared" si="2"/>
        <v>0.25</v>
      </c>
      <c r="E73" s="26">
        <v>2</v>
      </c>
      <c r="F73" s="248">
        <f t="shared" si="3"/>
        <v>2.74</v>
      </c>
    </row>
    <row r="74" spans="1:6" ht="15">
      <c r="A74" s="92">
        <v>14</v>
      </c>
      <c r="B74" s="13" t="s">
        <v>1177</v>
      </c>
      <c r="C74" s="18" t="s">
        <v>11</v>
      </c>
      <c r="D74" s="39">
        <f t="shared" si="2"/>
        <v>0.25</v>
      </c>
      <c r="E74" s="26">
        <v>2</v>
      </c>
      <c r="F74" s="248">
        <f t="shared" si="3"/>
        <v>2.74</v>
      </c>
    </row>
    <row r="75" spans="1:6" ht="15">
      <c r="A75" s="92">
        <v>15</v>
      </c>
      <c r="B75" s="13" t="s">
        <v>1177</v>
      </c>
      <c r="C75" s="18" t="s">
        <v>12</v>
      </c>
      <c r="D75" s="39">
        <f t="shared" si="2"/>
        <v>0.25</v>
      </c>
      <c r="E75" s="26">
        <v>2</v>
      </c>
      <c r="F75" s="248">
        <f t="shared" si="3"/>
        <v>2.74</v>
      </c>
    </row>
    <row r="76" spans="1:6" ht="15">
      <c r="A76" s="92">
        <v>16</v>
      </c>
      <c r="B76" s="13" t="s">
        <v>1177</v>
      </c>
      <c r="C76" s="18" t="s">
        <v>13</v>
      </c>
      <c r="D76" s="39">
        <f t="shared" si="2"/>
        <v>0.25</v>
      </c>
      <c r="E76" s="26">
        <v>2</v>
      </c>
      <c r="F76" s="248">
        <f t="shared" si="3"/>
        <v>2.74</v>
      </c>
    </row>
    <row r="77" spans="1:6" ht="15">
      <c r="A77" s="92">
        <v>17</v>
      </c>
      <c r="B77" s="13" t="s">
        <v>1177</v>
      </c>
      <c r="C77" s="18" t="s">
        <v>589</v>
      </c>
      <c r="D77" s="39">
        <f t="shared" si="2"/>
        <v>0.25</v>
      </c>
      <c r="E77" s="26">
        <v>2</v>
      </c>
      <c r="F77" s="248">
        <f t="shared" si="3"/>
        <v>2.74</v>
      </c>
    </row>
    <row r="78" spans="1:6" ht="15">
      <c r="A78" s="92">
        <v>18</v>
      </c>
      <c r="B78" s="13" t="s">
        <v>1177</v>
      </c>
      <c r="C78" s="18" t="s">
        <v>14</v>
      </c>
      <c r="D78" s="39">
        <f t="shared" si="2"/>
        <v>0.25</v>
      </c>
      <c r="E78" s="26">
        <v>2</v>
      </c>
      <c r="F78" s="248">
        <f t="shared" si="3"/>
        <v>2.74</v>
      </c>
    </row>
    <row r="79" spans="1:6" ht="15">
      <c r="A79" s="92">
        <v>19</v>
      </c>
      <c r="B79" s="13" t="s">
        <v>1177</v>
      </c>
      <c r="C79" s="18" t="s">
        <v>15</v>
      </c>
      <c r="D79" s="39">
        <f t="shared" si="2"/>
        <v>0.25</v>
      </c>
      <c r="E79" s="26">
        <v>2</v>
      </c>
      <c r="F79" s="248">
        <f t="shared" si="3"/>
        <v>2.74</v>
      </c>
    </row>
    <row r="80" spans="1:6" ht="15">
      <c r="A80" s="92">
        <v>20</v>
      </c>
      <c r="B80" s="13" t="s">
        <v>1177</v>
      </c>
      <c r="C80" s="18" t="s">
        <v>16</v>
      </c>
      <c r="D80" s="39">
        <f t="shared" si="2"/>
        <v>0.25</v>
      </c>
      <c r="E80" s="26">
        <v>2</v>
      </c>
      <c r="F80" s="248">
        <f t="shared" si="3"/>
        <v>2.74</v>
      </c>
    </row>
    <row r="81" spans="1:6" ht="15">
      <c r="A81" s="92">
        <v>21</v>
      </c>
      <c r="B81" s="13" t="s">
        <v>1177</v>
      </c>
      <c r="C81" s="18" t="s">
        <v>17</v>
      </c>
      <c r="D81" s="39">
        <f t="shared" si="2"/>
        <v>0.25</v>
      </c>
      <c r="E81" s="26">
        <v>2</v>
      </c>
      <c r="F81" s="248">
        <f t="shared" si="3"/>
        <v>2.74</v>
      </c>
    </row>
    <row r="82" spans="1:6" ht="15">
      <c r="A82" s="92">
        <v>22</v>
      </c>
      <c r="B82" s="13" t="s">
        <v>1177</v>
      </c>
      <c r="C82" s="18" t="s">
        <v>18</v>
      </c>
      <c r="D82" s="39">
        <f t="shared" si="2"/>
        <v>0.25</v>
      </c>
      <c r="E82" s="26">
        <v>2</v>
      </c>
      <c r="F82" s="248">
        <f t="shared" si="3"/>
        <v>2.74</v>
      </c>
    </row>
    <row r="83" spans="1:6" ht="15">
      <c r="A83" s="92">
        <v>23</v>
      </c>
      <c r="B83" s="13" t="s">
        <v>1177</v>
      </c>
      <c r="C83" s="18" t="s">
        <v>19</v>
      </c>
      <c r="D83" s="39">
        <f t="shared" si="2"/>
        <v>0.25</v>
      </c>
      <c r="E83" s="26">
        <v>2</v>
      </c>
      <c r="F83" s="248">
        <f t="shared" si="3"/>
        <v>2.74</v>
      </c>
    </row>
    <row r="84" spans="1:6" ht="15">
      <c r="A84" s="92">
        <v>24</v>
      </c>
      <c r="B84" s="13" t="s">
        <v>1177</v>
      </c>
      <c r="C84" s="18" t="s">
        <v>20</v>
      </c>
      <c r="D84" s="39">
        <f t="shared" si="2"/>
        <v>0.25</v>
      </c>
      <c r="E84" s="26">
        <v>2</v>
      </c>
      <c r="F84" s="248">
        <f t="shared" si="3"/>
        <v>2.74</v>
      </c>
    </row>
    <row r="85" spans="1:6" ht="15">
      <c r="A85" s="92">
        <v>25</v>
      </c>
      <c r="B85" s="13" t="s">
        <v>1177</v>
      </c>
      <c r="C85" s="18" t="s">
        <v>21</v>
      </c>
      <c r="D85" s="39">
        <f t="shared" si="2"/>
        <v>0.25</v>
      </c>
      <c r="E85" s="26">
        <v>2</v>
      </c>
      <c r="F85" s="248">
        <f t="shared" si="3"/>
        <v>2.74</v>
      </c>
    </row>
    <row r="86" spans="1:6" ht="15">
      <c r="A86" s="92">
        <v>26</v>
      </c>
      <c r="B86" s="13" t="s">
        <v>1177</v>
      </c>
      <c r="C86" s="18" t="s">
        <v>22</v>
      </c>
      <c r="D86" s="39">
        <f t="shared" si="2"/>
        <v>0.25</v>
      </c>
      <c r="E86" s="26">
        <v>2</v>
      </c>
      <c r="F86" s="248">
        <f t="shared" si="3"/>
        <v>2.74</v>
      </c>
    </row>
    <row r="87" spans="1:6" ht="15">
      <c r="A87" s="92">
        <v>27</v>
      </c>
      <c r="B87" s="13" t="s">
        <v>1177</v>
      </c>
      <c r="C87" s="18" t="s">
        <v>23</v>
      </c>
      <c r="D87" s="39">
        <f t="shared" si="2"/>
        <v>0.25</v>
      </c>
      <c r="E87" s="26">
        <v>2</v>
      </c>
      <c r="F87" s="248">
        <f t="shared" si="3"/>
        <v>2.74</v>
      </c>
    </row>
    <row r="88" spans="1:6" ht="15">
      <c r="A88" s="92">
        <v>28</v>
      </c>
      <c r="B88" s="13" t="s">
        <v>1177</v>
      </c>
      <c r="C88" s="18" t="s">
        <v>24</v>
      </c>
      <c r="D88" s="39">
        <f t="shared" si="2"/>
        <v>0.25</v>
      </c>
      <c r="E88" s="26">
        <v>2</v>
      </c>
      <c r="F88" s="248">
        <f t="shared" si="3"/>
        <v>2.74</v>
      </c>
    </row>
    <row r="89" spans="1:6" ht="15">
      <c r="A89" s="92">
        <v>29</v>
      </c>
      <c r="B89" s="13" t="s">
        <v>1177</v>
      </c>
      <c r="C89" s="18" t="s">
        <v>25</v>
      </c>
      <c r="D89" s="39">
        <f t="shared" si="2"/>
        <v>0.25</v>
      </c>
      <c r="E89" s="26">
        <v>2</v>
      </c>
      <c r="F89" s="248">
        <f t="shared" si="3"/>
        <v>2.74</v>
      </c>
    </row>
    <row r="90" spans="1:6" ht="30">
      <c r="A90" s="92">
        <v>30</v>
      </c>
      <c r="B90" s="13" t="s">
        <v>1177</v>
      </c>
      <c r="C90" s="18" t="s">
        <v>26</v>
      </c>
      <c r="D90" s="39">
        <f t="shared" si="2"/>
        <v>0.25</v>
      </c>
      <c r="E90" s="26">
        <v>2</v>
      </c>
      <c r="F90" s="248">
        <f t="shared" si="3"/>
        <v>2.74</v>
      </c>
    </row>
    <row r="91" spans="1:6" ht="15">
      <c r="A91" s="92">
        <v>31</v>
      </c>
      <c r="B91" s="13" t="s">
        <v>1177</v>
      </c>
      <c r="C91" s="18" t="s">
        <v>47</v>
      </c>
      <c r="D91" s="39">
        <f t="shared" si="2"/>
        <v>0.25</v>
      </c>
      <c r="E91" s="26">
        <v>2</v>
      </c>
      <c r="F91" s="248">
        <f t="shared" si="3"/>
        <v>2.74</v>
      </c>
    </row>
    <row r="92" spans="1:6" ht="15">
      <c r="A92" s="92">
        <v>32</v>
      </c>
      <c r="B92" s="13" t="s">
        <v>1177</v>
      </c>
      <c r="C92" s="18" t="s">
        <v>48</v>
      </c>
      <c r="D92" s="39">
        <f t="shared" si="2"/>
        <v>0.25</v>
      </c>
      <c r="E92" s="26">
        <v>2</v>
      </c>
      <c r="F92" s="248">
        <f t="shared" si="3"/>
        <v>2.74</v>
      </c>
    </row>
    <row r="93" spans="1:6" ht="15">
      <c r="A93" s="92">
        <v>33</v>
      </c>
      <c r="B93" s="13" t="s">
        <v>1177</v>
      </c>
      <c r="C93" s="18" t="s">
        <v>49</v>
      </c>
      <c r="D93" s="39">
        <f t="shared" si="2"/>
        <v>0.25</v>
      </c>
      <c r="E93" s="26">
        <v>2</v>
      </c>
      <c r="F93" s="248">
        <f>+ROUND((230/21)*D93,2)</f>
        <v>2.74</v>
      </c>
    </row>
    <row r="94" spans="1:6" ht="30">
      <c r="A94" s="92">
        <v>34</v>
      </c>
      <c r="B94" s="13" t="s">
        <v>1177</v>
      </c>
      <c r="C94" s="18" t="s">
        <v>50</v>
      </c>
      <c r="D94" s="39">
        <f t="shared" si="2"/>
        <v>0.25</v>
      </c>
      <c r="E94" s="26">
        <v>2</v>
      </c>
      <c r="F94" s="248">
        <f t="shared" si="3"/>
        <v>2.74</v>
      </c>
    </row>
    <row r="95" spans="1:6" ht="15">
      <c r="A95" s="92">
        <v>35</v>
      </c>
      <c r="B95" s="13" t="s">
        <v>1177</v>
      </c>
      <c r="C95" s="18" t="s">
        <v>51</v>
      </c>
      <c r="D95" s="39">
        <f t="shared" si="2"/>
        <v>0.25</v>
      </c>
      <c r="E95" s="26">
        <v>2</v>
      </c>
      <c r="F95" s="248">
        <f t="shared" si="3"/>
        <v>2.74</v>
      </c>
    </row>
    <row r="96" spans="1:6" ht="15">
      <c r="A96" s="92">
        <v>36</v>
      </c>
      <c r="B96" s="13" t="s">
        <v>1177</v>
      </c>
      <c r="C96" s="18" t="s">
        <v>52</v>
      </c>
      <c r="D96" s="39">
        <f t="shared" si="2"/>
        <v>0.25</v>
      </c>
      <c r="E96" s="26">
        <v>2</v>
      </c>
      <c r="F96" s="248">
        <f t="shared" si="3"/>
        <v>2.74</v>
      </c>
    </row>
    <row r="97" spans="1:6" ht="15">
      <c r="A97" s="92">
        <v>37</v>
      </c>
      <c r="B97" s="13" t="s">
        <v>1177</v>
      </c>
      <c r="C97" s="18" t="s">
        <v>517</v>
      </c>
      <c r="D97" s="39">
        <f t="shared" si="2"/>
        <v>0.25</v>
      </c>
      <c r="E97" s="26">
        <v>2</v>
      </c>
      <c r="F97" s="248">
        <f t="shared" si="3"/>
        <v>2.74</v>
      </c>
    </row>
    <row r="98" spans="1:6" ht="15">
      <c r="A98" s="92">
        <v>38</v>
      </c>
      <c r="B98" s="13" t="s">
        <v>1177</v>
      </c>
      <c r="C98" s="18" t="s">
        <v>518</v>
      </c>
      <c r="D98" s="39">
        <f t="shared" si="2"/>
        <v>0.25</v>
      </c>
      <c r="E98" s="26">
        <v>2</v>
      </c>
      <c r="F98" s="248">
        <f t="shared" si="3"/>
        <v>2.74</v>
      </c>
    </row>
    <row r="99" spans="1:6" ht="15">
      <c r="A99" s="92">
        <v>39</v>
      </c>
      <c r="B99" s="13" t="s">
        <v>1177</v>
      </c>
      <c r="C99" s="18" t="s">
        <v>519</v>
      </c>
      <c r="D99" s="39">
        <f t="shared" si="2"/>
        <v>0.25</v>
      </c>
      <c r="E99" s="26">
        <v>2</v>
      </c>
      <c r="F99" s="248">
        <f t="shared" si="3"/>
        <v>2.74</v>
      </c>
    </row>
    <row r="100" spans="1:6" ht="30">
      <c r="A100" s="92">
        <v>40</v>
      </c>
      <c r="B100" s="13" t="s">
        <v>1177</v>
      </c>
      <c r="C100" s="18" t="s">
        <v>520</v>
      </c>
      <c r="D100" s="39">
        <f t="shared" si="2"/>
        <v>0.25</v>
      </c>
      <c r="E100" s="26">
        <v>2</v>
      </c>
      <c r="F100" s="248">
        <f t="shared" si="3"/>
        <v>2.74</v>
      </c>
    </row>
    <row r="101" spans="1:6" ht="18" customHeight="1">
      <c r="A101" s="92">
        <v>41</v>
      </c>
      <c r="B101" s="13" t="s">
        <v>1177</v>
      </c>
      <c r="C101" s="18" t="s">
        <v>521</v>
      </c>
      <c r="D101" s="39">
        <f t="shared" si="2"/>
        <v>0.25</v>
      </c>
      <c r="E101" s="26">
        <v>2</v>
      </c>
      <c r="F101" s="248">
        <f t="shared" si="3"/>
        <v>2.74</v>
      </c>
    </row>
    <row r="102" spans="1:6" ht="15.75" thickBot="1">
      <c r="A102" s="310">
        <v>42</v>
      </c>
      <c r="B102" s="121" t="s">
        <v>1177</v>
      </c>
      <c r="C102" s="60" t="s">
        <v>522</v>
      </c>
      <c r="D102" s="207">
        <f t="shared" si="2"/>
        <v>0.25</v>
      </c>
      <c r="E102" s="283">
        <v>2</v>
      </c>
      <c r="F102" s="253">
        <f t="shared" si="3"/>
        <v>2.74</v>
      </c>
    </row>
    <row r="103" spans="1:6" ht="30" thickBot="1">
      <c r="A103" s="303"/>
      <c r="B103" s="407"/>
      <c r="C103" s="561" t="s">
        <v>523</v>
      </c>
      <c r="D103" s="513">
        <f>SUM(D104:D114)</f>
        <v>4.25</v>
      </c>
      <c r="E103" s="513">
        <f>SUM(E104:E114)</f>
        <v>34</v>
      </c>
      <c r="F103" s="299">
        <f>SUM(F104:F114)</f>
        <v>46.58000000000001</v>
      </c>
    </row>
    <row r="104" spans="1:6" ht="30">
      <c r="A104" s="313">
        <v>1</v>
      </c>
      <c r="B104" s="305" t="s">
        <v>1177</v>
      </c>
      <c r="C104" s="328" t="s">
        <v>524</v>
      </c>
      <c r="D104" s="208">
        <f t="shared" si="2"/>
        <v>0.5</v>
      </c>
      <c r="E104" s="478">
        <v>4</v>
      </c>
      <c r="F104" s="254">
        <f t="shared" si="3"/>
        <v>5.48</v>
      </c>
    </row>
    <row r="105" spans="1:6" ht="15">
      <c r="A105" s="101">
        <v>2</v>
      </c>
      <c r="B105" s="21" t="s">
        <v>1177</v>
      </c>
      <c r="C105" s="18" t="s">
        <v>525</v>
      </c>
      <c r="D105" s="39">
        <f t="shared" si="2"/>
        <v>0.5</v>
      </c>
      <c r="E105" s="33">
        <v>4</v>
      </c>
      <c r="F105" s="248">
        <f t="shared" si="3"/>
        <v>5.48</v>
      </c>
    </row>
    <row r="106" spans="1:6" ht="45">
      <c r="A106" s="101">
        <v>3</v>
      </c>
      <c r="B106" s="21" t="s">
        <v>1177</v>
      </c>
      <c r="C106" s="18" t="s">
        <v>526</v>
      </c>
      <c r="D106" s="39">
        <f t="shared" si="2"/>
        <v>0.5</v>
      </c>
      <c r="E106" s="33">
        <v>4</v>
      </c>
      <c r="F106" s="248">
        <f t="shared" si="3"/>
        <v>5.48</v>
      </c>
    </row>
    <row r="107" spans="1:6" ht="15">
      <c r="A107" s="101">
        <v>4</v>
      </c>
      <c r="B107" s="15" t="s">
        <v>1177</v>
      </c>
      <c r="C107" s="18" t="s">
        <v>527</v>
      </c>
      <c r="D107" s="39">
        <f t="shared" si="2"/>
        <v>0.25</v>
      </c>
      <c r="E107" s="33">
        <v>2</v>
      </c>
      <c r="F107" s="248">
        <f t="shared" si="3"/>
        <v>2.74</v>
      </c>
    </row>
    <row r="108" spans="1:6" ht="30">
      <c r="A108" s="101">
        <v>5</v>
      </c>
      <c r="B108" s="21" t="s">
        <v>1177</v>
      </c>
      <c r="C108" s="18" t="s">
        <v>528</v>
      </c>
      <c r="D108" s="39">
        <f t="shared" si="2"/>
        <v>0.5</v>
      </c>
      <c r="E108" s="33">
        <v>4</v>
      </c>
      <c r="F108" s="248">
        <f t="shared" si="3"/>
        <v>5.48</v>
      </c>
    </row>
    <row r="109" spans="1:6" ht="45">
      <c r="A109" s="101">
        <v>6</v>
      </c>
      <c r="B109" s="21" t="s">
        <v>1177</v>
      </c>
      <c r="C109" s="18" t="s">
        <v>529</v>
      </c>
      <c r="D109" s="39">
        <f t="shared" si="2"/>
        <v>0.5</v>
      </c>
      <c r="E109" s="33">
        <v>4</v>
      </c>
      <c r="F109" s="248">
        <f t="shared" si="3"/>
        <v>5.48</v>
      </c>
    </row>
    <row r="110" spans="1:6" ht="15">
      <c r="A110" s="101">
        <v>7</v>
      </c>
      <c r="B110" s="15" t="s">
        <v>1177</v>
      </c>
      <c r="C110" s="18" t="s">
        <v>530</v>
      </c>
      <c r="D110" s="39">
        <f t="shared" si="2"/>
        <v>0.5</v>
      </c>
      <c r="E110" s="33">
        <v>4</v>
      </c>
      <c r="F110" s="248">
        <f t="shared" si="3"/>
        <v>5.48</v>
      </c>
    </row>
    <row r="111" spans="1:6" ht="15">
      <c r="A111" s="101">
        <v>8</v>
      </c>
      <c r="B111" s="15" t="s">
        <v>1177</v>
      </c>
      <c r="C111" s="18" t="s">
        <v>531</v>
      </c>
      <c r="D111" s="39">
        <f t="shared" si="2"/>
        <v>0.25</v>
      </c>
      <c r="E111" s="33">
        <v>2</v>
      </c>
      <c r="F111" s="248">
        <f t="shared" si="3"/>
        <v>2.74</v>
      </c>
    </row>
    <row r="112" spans="1:6" ht="15">
      <c r="A112" s="101">
        <v>9</v>
      </c>
      <c r="B112" s="15" t="s">
        <v>1177</v>
      </c>
      <c r="C112" s="18" t="s">
        <v>532</v>
      </c>
      <c r="D112" s="39">
        <f t="shared" si="2"/>
        <v>0.25</v>
      </c>
      <c r="E112" s="33">
        <v>2</v>
      </c>
      <c r="F112" s="248">
        <f t="shared" si="3"/>
        <v>2.74</v>
      </c>
    </row>
    <row r="113" spans="1:6" ht="15">
      <c r="A113" s="101">
        <v>10</v>
      </c>
      <c r="B113" s="15" t="s">
        <v>1177</v>
      </c>
      <c r="C113" s="18" t="s">
        <v>533</v>
      </c>
      <c r="D113" s="39">
        <f t="shared" si="2"/>
        <v>0.25</v>
      </c>
      <c r="E113" s="33">
        <v>2</v>
      </c>
      <c r="F113" s="248">
        <f t="shared" si="3"/>
        <v>2.74</v>
      </c>
    </row>
    <row r="114" spans="1:6" ht="15" customHeight="1" thickBot="1">
      <c r="A114" s="251">
        <v>11</v>
      </c>
      <c r="B114" s="340" t="s">
        <v>1177</v>
      </c>
      <c r="C114" s="60" t="s">
        <v>534</v>
      </c>
      <c r="D114" s="207">
        <f t="shared" si="2"/>
        <v>0.25</v>
      </c>
      <c r="E114" s="211">
        <v>2</v>
      </c>
      <c r="F114" s="253">
        <f t="shared" si="3"/>
        <v>2.74</v>
      </c>
    </row>
    <row r="115" spans="1:6" ht="30" thickBot="1">
      <c r="A115" s="303"/>
      <c r="B115" s="407"/>
      <c r="C115" s="561" t="s">
        <v>535</v>
      </c>
      <c r="D115" s="513">
        <f>SUM(D116:D130)</f>
        <v>3.75</v>
      </c>
      <c r="E115" s="513">
        <f>SUM(E116:E130)</f>
        <v>30</v>
      </c>
      <c r="F115" s="299">
        <f>SUM(F116:F130)</f>
        <v>41.100000000000016</v>
      </c>
    </row>
    <row r="116" spans="1:6" ht="15">
      <c r="A116" s="313">
        <v>1</v>
      </c>
      <c r="B116" s="322" t="s">
        <v>1177</v>
      </c>
      <c r="C116" s="328" t="s">
        <v>536</v>
      </c>
      <c r="D116" s="208">
        <f t="shared" si="2"/>
        <v>0.25</v>
      </c>
      <c r="E116" s="442">
        <v>2</v>
      </c>
      <c r="F116" s="254">
        <f t="shared" si="3"/>
        <v>2.74</v>
      </c>
    </row>
    <row r="117" spans="1:6" ht="15">
      <c r="A117" s="101">
        <v>2</v>
      </c>
      <c r="B117" s="15" t="s">
        <v>1177</v>
      </c>
      <c r="C117" s="18" t="s">
        <v>537</v>
      </c>
      <c r="D117" s="39">
        <f t="shared" si="2"/>
        <v>0.25</v>
      </c>
      <c r="E117" s="28">
        <v>2</v>
      </c>
      <c r="F117" s="248">
        <f t="shared" si="3"/>
        <v>2.74</v>
      </c>
    </row>
    <row r="118" spans="1:6" ht="30">
      <c r="A118" s="101">
        <v>3</v>
      </c>
      <c r="B118" s="21" t="s">
        <v>1177</v>
      </c>
      <c r="C118" s="18" t="s">
        <v>538</v>
      </c>
      <c r="D118" s="39">
        <f t="shared" si="2"/>
        <v>0.25</v>
      </c>
      <c r="E118" s="33">
        <v>2</v>
      </c>
      <c r="F118" s="248">
        <f t="shared" si="3"/>
        <v>2.74</v>
      </c>
    </row>
    <row r="119" spans="1:6" ht="15">
      <c r="A119" s="101">
        <v>4</v>
      </c>
      <c r="B119" s="21" t="s">
        <v>1177</v>
      </c>
      <c r="C119" s="18" t="s">
        <v>539</v>
      </c>
      <c r="D119" s="39">
        <f t="shared" si="2"/>
        <v>0.25</v>
      </c>
      <c r="E119" s="33">
        <v>2</v>
      </c>
      <c r="F119" s="248">
        <f t="shared" si="3"/>
        <v>2.74</v>
      </c>
    </row>
    <row r="120" spans="1:6" ht="15">
      <c r="A120" s="101">
        <v>5</v>
      </c>
      <c r="B120" s="15" t="s">
        <v>1177</v>
      </c>
      <c r="C120" s="18" t="s">
        <v>80</v>
      </c>
      <c r="D120" s="39">
        <f t="shared" si="2"/>
        <v>0.25</v>
      </c>
      <c r="E120" s="28">
        <v>2</v>
      </c>
      <c r="F120" s="248">
        <f t="shared" si="3"/>
        <v>2.74</v>
      </c>
    </row>
    <row r="121" spans="1:6" ht="15">
      <c r="A121" s="101">
        <v>6</v>
      </c>
      <c r="B121" s="15" t="s">
        <v>1177</v>
      </c>
      <c r="C121" s="18" t="s">
        <v>540</v>
      </c>
      <c r="D121" s="39">
        <f t="shared" si="2"/>
        <v>0.25</v>
      </c>
      <c r="E121" s="28">
        <v>2</v>
      </c>
      <c r="F121" s="248">
        <f t="shared" si="3"/>
        <v>2.74</v>
      </c>
    </row>
    <row r="122" spans="1:6" ht="15">
      <c r="A122" s="101">
        <v>7</v>
      </c>
      <c r="B122" s="15" t="s">
        <v>1177</v>
      </c>
      <c r="C122" s="18" t="s">
        <v>541</v>
      </c>
      <c r="D122" s="39">
        <f t="shared" si="2"/>
        <v>0.25</v>
      </c>
      <c r="E122" s="28">
        <v>2</v>
      </c>
      <c r="F122" s="248">
        <f t="shared" si="3"/>
        <v>2.74</v>
      </c>
    </row>
    <row r="123" spans="1:6" ht="15">
      <c r="A123" s="101">
        <v>8</v>
      </c>
      <c r="B123" s="15" t="s">
        <v>1177</v>
      </c>
      <c r="C123" s="18" t="s">
        <v>542</v>
      </c>
      <c r="D123" s="39">
        <f t="shared" si="2"/>
        <v>0.25</v>
      </c>
      <c r="E123" s="28">
        <v>2</v>
      </c>
      <c r="F123" s="248">
        <f t="shared" si="3"/>
        <v>2.74</v>
      </c>
    </row>
    <row r="124" spans="1:6" ht="15">
      <c r="A124" s="101">
        <v>9</v>
      </c>
      <c r="B124" s="15" t="s">
        <v>1177</v>
      </c>
      <c r="C124" s="18" t="s">
        <v>543</v>
      </c>
      <c r="D124" s="39">
        <f t="shared" si="2"/>
        <v>0.25</v>
      </c>
      <c r="E124" s="28">
        <v>2</v>
      </c>
      <c r="F124" s="248">
        <f t="shared" si="3"/>
        <v>2.74</v>
      </c>
    </row>
    <row r="125" spans="1:6" ht="15">
      <c r="A125" s="101">
        <v>10</v>
      </c>
      <c r="B125" s="15" t="s">
        <v>1177</v>
      </c>
      <c r="C125" s="18" t="s">
        <v>544</v>
      </c>
      <c r="D125" s="39">
        <f aca="true" t="shared" si="4" ref="D125:D130">ROUND(+E125/8,2)</f>
        <v>0.25</v>
      </c>
      <c r="E125" s="28">
        <v>2</v>
      </c>
      <c r="F125" s="248">
        <f aca="true" t="shared" si="5" ref="F125:F130">+ROUND((230/21)*D125,2)</f>
        <v>2.74</v>
      </c>
    </row>
    <row r="126" spans="1:6" ht="15">
      <c r="A126" s="101">
        <v>11</v>
      </c>
      <c r="B126" s="15" t="s">
        <v>1177</v>
      </c>
      <c r="C126" s="18" t="s">
        <v>545</v>
      </c>
      <c r="D126" s="39">
        <f t="shared" si="4"/>
        <v>0.25</v>
      </c>
      <c r="E126" s="28">
        <v>2</v>
      </c>
      <c r="F126" s="248">
        <f t="shared" si="5"/>
        <v>2.74</v>
      </c>
    </row>
    <row r="127" spans="1:6" ht="15">
      <c r="A127" s="101">
        <v>12</v>
      </c>
      <c r="B127" s="15" t="s">
        <v>1177</v>
      </c>
      <c r="C127" s="18" t="s">
        <v>546</v>
      </c>
      <c r="D127" s="39">
        <f t="shared" si="4"/>
        <v>0.25</v>
      </c>
      <c r="E127" s="28">
        <v>2</v>
      </c>
      <c r="F127" s="248">
        <f t="shared" si="5"/>
        <v>2.74</v>
      </c>
    </row>
    <row r="128" spans="1:6" ht="15">
      <c r="A128" s="101">
        <v>13</v>
      </c>
      <c r="B128" s="15" t="s">
        <v>1177</v>
      </c>
      <c r="C128" s="18" t="s">
        <v>547</v>
      </c>
      <c r="D128" s="39">
        <f t="shared" si="4"/>
        <v>0.25</v>
      </c>
      <c r="E128" s="28">
        <v>2</v>
      </c>
      <c r="F128" s="248">
        <f t="shared" si="5"/>
        <v>2.74</v>
      </c>
    </row>
    <row r="129" spans="1:6" ht="19.5" customHeight="1">
      <c r="A129" s="101">
        <v>14</v>
      </c>
      <c r="B129" s="15" t="s">
        <v>1177</v>
      </c>
      <c r="C129" s="18" t="s">
        <v>548</v>
      </c>
      <c r="D129" s="39">
        <f t="shared" si="4"/>
        <v>0.25</v>
      </c>
      <c r="E129" s="28">
        <v>2</v>
      </c>
      <c r="F129" s="248">
        <f t="shared" si="5"/>
        <v>2.74</v>
      </c>
    </row>
    <row r="130" spans="1:6" ht="15">
      <c r="A130" s="101">
        <v>15</v>
      </c>
      <c r="B130" s="15" t="s">
        <v>1177</v>
      </c>
      <c r="C130" s="18" t="s">
        <v>549</v>
      </c>
      <c r="D130" s="39">
        <f t="shared" si="4"/>
        <v>0.25</v>
      </c>
      <c r="E130" s="28">
        <v>2</v>
      </c>
      <c r="F130" s="248">
        <f t="shared" si="5"/>
        <v>2.74</v>
      </c>
    </row>
    <row r="131" spans="1:6" ht="15">
      <c r="A131" s="249"/>
      <c r="B131" s="15"/>
      <c r="C131" s="565"/>
      <c r="D131" s="28"/>
      <c r="E131" s="28"/>
      <c r="F131" s="250"/>
    </row>
    <row r="132" spans="1:6" ht="15">
      <c r="A132" s="288" t="s">
        <v>109</v>
      </c>
      <c r="B132" s="191"/>
      <c r="C132" s="212" t="s">
        <v>54</v>
      </c>
      <c r="D132" s="213">
        <f>+D133</f>
        <v>9</v>
      </c>
      <c r="E132" s="213">
        <f>+E133</f>
        <v>72</v>
      </c>
      <c r="F132" s="566">
        <f>+F133</f>
        <v>98.61999999999999</v>
      </c>
    </row>
    <row r="133" spans="1:6" ht="43.5">
      <c r="A133" s="272"/>
      <c r="B133" s="15"/>
      <c r="C133" s="565" t="s">
        <v>550</v>
      </c>
      <c r="D133" s="38">
        <f>SUM(D134:D155)</f>
        <v>9</v>
      </c>
      <c r="E133" s="38">
        <f>SUM(E134:E155)</f>
        <v>72</v>
      </c>
      <c r="F133" s="409">
        <f>SUM(F134:F155)</f>
        <v>98.61999999999999</v>
      </c>
    </row>
    <row r="134" spans="1:6" ht="33.75" customHeight="1">
      <c r="A134" s="96">
        <v>1</v>
      </c>
      <c r="B134" s="13" t="s">
        <v>1177</v>
      </c>
      <c r="C134" s="18" t="s">
        <v>551</v>
      </c>
      <c r="D134" s="39">
        <f aca="true" t="shared" si="6" ref="D134:D155">ROUND(+E134/8,2)</f>
        <v>0.25</v>
      </c>
      <c r="E134" s="21">
        <v>2</v>
      </c>
      <c r="F134" s="248">
        <f aca="true" t="shared" si="7" ref="F134:F155">+ROUND((230/21)*D134,2)</f>
        <v>2.74</v>
      </c>
    </row>
    <row r="135" spans="1:6" ht="30">
      <c r="A135" s="96">
        <v>2</v>
      </c>
      <c r="B135" s="13" t="s">
        <v>1177</v>
      </c>
      <c r="C135" s="18" t="s">
        <v>552</v>
      </c>
      <c r="D135" s="39">
        <f t="shared" si="6"/>
        <v>0.5</v>
      </c>
      <c r="E135" s="21">
        <v>4</v>
      </c>
      <c r="F135" s="248">
        <f t="shared" si="7"/>
        <v>5.48</v>
      </c>
    </row>
    <row r="136" spans="1:6" ht="45">
      <c r="A136" s="96">
        <v>3</v>
      </c>
      <c r="B136" s="13" t="s">
        <v>1177</v>
      </c>
      <c r="C136" s="18" t="s">
        <v>553</v>
      </c>
      <c r="D136" s="39">
        <f t="shared" si="6"/>
        <v>0.5</v>
      </c>
      <c r="E136" s="21">
        <v>4</v>
      </c>
      <c r="F136" s="248">
        <f t="shared" si="7"/>
        <v>5.48</v>
      </c>
    </row>
    <row r="137" spans="1:6" ht="30">
      <c r="A137" s="96">
        <v>4</v>
      </c>
      <c r="B137" s="13" t="s">
        <v>1177</v>
      </c>
      <c r="C137" s="18" t="s">
        <v>554</v>
      </c>
      <c r="D137" s="39">
        <f t="shared" si="6"/>
        <v>0.25</v>
      </c>
      <c r="E137" s="33">
        <v>2</v>
      </c>
      <c r="F137" s="248">
        <f t="shared" si="7"/>
        <v>2.74</v>
      </c>
    </row>
    <row r="138" spans="1:6" ht="30">
      <c r="A138" s="96">
        <v>5</v>
      </c>
      <c r="B138" s="13" t="s">
        <v>1177</v>
      </c>
      <c r="C138" s="18" t="s">
        <v>555</v>
      </c>
      <c r="D138" s="39">
        <f t="shared" si="6"/>
        <v>0.5</v>
      </c>
      <c r="E138" s="33">
        <v>4</v>
      </c>
      <c r="F138" s="248">
        <f t="shared" si="7"/>
        <v>5.48</v>
      </c>
    </row>
    <row r="139" spans="1:6" ht="30">
      <c r="A139" s="96">
        <v>6</v>
      </c>
      <c r="B139" s="13" t="s">
        <v>1177</v>
      </c>
      <c r="C139" s="18" t="s">
        <v>556</v>
      </c>
      <c r="D139" s="39">
        <f t="shared" si="6"/>
        <v>0.5</v>
      </c>
      <c r="E139" s="21">
        <v>4</v>
      </c>
      <c r="F139" s="248">
        <f t="shared" si="7"/>
        <v>5.48</v>
      </c>
    </row>
    <row r="140" spans="1:6" ht="30">
      <c r="A140" s="96">
        <v>7</v>
      </c>
      <c r="B140" s="13" t="s">
        <v>1177</v>
      </c>
      <c r="C140" s="18" t="s">
        <v>557</v>
      </c>
      <c r="D140" s="39">
        <f t="shared" si="6"/>
        <v>0.25</v>
      </c>
      <c r="E140" s="21">
        <v>2</v>
      </c>
      <c r="F140" s="248">
        <f t="shared" si="7"/>
        <v>2.74</v>
      </c>
    </row>
    <row r="141" spans="1:6" ht="15">
      <c r="A141" s="96">
        <v>8</v>
      </c>
      <c r="B141" s="13" t="s">
        <v>1177</v>
      </c>
      <c r="C141" s="18" t="s">
        <v>661</v>
      </c>
      <c r="D141" s="39">
        <f t="shared" si="6"/>
        <v>0.75</v>
      </c>
      <c r="E141" s="21">
        <v>6</v>
      </c>
      <c r="F141" s="248">
        <f t="shared" si="7"/>
        <v>8.21</v>
      </c>
    </row>
    <row r="142" spans="1:6" ht="30">
      <c r="A142" s="96">
        <v>9</v>
      </c>
      <c r="B142" s="13" t="s">
        <v>1177</v>
      </c>
      <c r="C142" s="18" t="s">
        <v>662</v>
      </c>
      <c r="D142" s="39">
        <f t="shared" si="6"/>
        <v>0.25</v>
      </c>
      <c r="E142" s="21">
        <v>2</v>
      </c>
      <c r="F142" s="248">
        <f t="shared" si="7"/>
        <v>2.74</v>
      </c>
    </row>
    <row r="143" spans="1:6" ht="15">
      <c r="A143" s="96">
        <v>10</v>
      </c>
      <c r="B143" s="13" t="s">
        <v>1177</v>
      </c>
      <c r="C143" s="18" t="s">
        <v>663</v>
      </c>
      <c r="D143" s="39">
        <f t="shared" si="6"/>
        <v>0.75</v>
      </c>
      <c r="E143" s="21">
        <v>6</v>
      </c>
      <c r="F143" s="248">
        <f t="shared" si="7"/>
        <v>8.21</v>
      </c>
    </row>
    <row r="144" spans="1:6" ht="45">
      <c r="A144" s="96">
        <v>11</v>
      </c>
      <c r="B144" s="13" t="s">
        <v>1177</v>
      </c>
      <c r="C144" s="18" t="s">
        <v>664</v>
      </c>
      <c r="D144" s="39">
        <f t="shared" si="6"/>
        <v>0.5</v>
      </c>
      <c r="E144" s="21">
        <v>4</v>
      </c>
      <c r="F144" s="248">
        <f t="shared" si="7"/>
        <v>5.48</v>
      </c>
    </row>
    <row r="145" spans="1:6" ht="15">
      <c r="A145" s="96">
        <v>12</v>
      </c>
      <c r="B145" s="13" t="s">
        <v>1177</v>
      </c>
      <c r="C145" s="18" t="s">
        <v>665</v>
      </c>
      <c r="D145" s="39">
        <f t="shared" si="6"/>
        <v>0.5</v>
      </c>
      <c r="E145" s="21">
        <v>4</v>
      </c>
      <c r="F145" s="248">
        <f t="shared" si="7"/>
        <v>5.48</v>
      </c>
    </row>
    <row r="146" spans="1:6" ht="15">
      <c r="A146" s="96">
        <v>13</v>
      </c>
      <c r="B146" s="13" t="s">
        <v>1177</v>
      </c>
      <c r="C146" s="18" t="s">
        <v>666</v>
      </c>
      <c r="D146" s="39">
        <f t="shared" si="6"/>
        <v>0.5</v>
      </c>
      <c r="E146" s="21">
        <v>4</v>
      </c>
      <c r="F146" s="248">
        <f t="shared" si="7"/>
        <v>5.48</v>
      </c>
    </row>
    <row r="147" spans="1:6" ht="15">
      <c r="A147" s="96">
        <v>14</v>
      </c>
      <c r="B147" s="13" t="s">
        <v>1177</v>
      </c>
      <c r="C147" s="18" t="s">
        <v>667</v>
      </c>
      <c r="D147" s="39">
        <f t="shared" si="6"/>
        <v>0.25</v>
      </c>
      <c r="E147" s="21">
        <v>2</v>
      </c>
      <c r="F147" s="248">
        <f t="shared" si="7"/>
        <v>2.74</v>
      </c>
    </row>
    <row r="148" spans="1:6" ht="30">
      <c r="A148" s="96">
        <v>15</v>
      </c>
      <c r="B148" s="13" t="s">
        <v>1177</v>
      </c>
      <c r="C148" s="18" t="s">
        <v>668</v>
      </c>
      <c r="D148" s="39">
        <f t="shared" si="6"/>
        <v>0.5</v>
      </c>
      <c r="E148" s="21">
        <v>4</v>
      </c>
      <c r="F148" s="248">
        <f t="shared" si="7"/>
        <v>5.48</v>
      </c>
    </row>
    <row r="149" spans="1:6" ht="15">
      <c r="A149" s="96">
        <v>16</v>
      </c>
      <c r="B149" s="13" t="s">
        <v>1177</v>
      </c>
      <c r="C149" s="18" t="s">
        <v>669</v>
      </c>
      <c r="D149" s="39">
        <f t="shared" si="6"/>
        <v>0.25</v>
      </c>
      <c r="E149" s="21">
        <v>2</v>
      </c>
      <c r="F149" s="248">
        <f t="shared" si="7"/>
        <v>2.74</v>
      </c>
    </row>
    <row r="150" spans="1:6" ht="15">
      <c r="A150" s="96">
        <v>17</v>
      </c>
      <c r="B150" s="13" t="s">
        <v>1177</v>
      </c>
      <c r="C150" s="18" t="s">
        <v>670</v>
      </c>
      <c r="D150" s="39">
        <f t="shared" si="6"/>
        <v>0.25</v>
      </c>
      <c r="E150" s="21">
        <v>2</v>
      </c>
      <c r="F150" s="248">
        <f t="shared" si="7"/>
        <v>2.74</v>
      </c>
    </row>
    <row r="151" spans="1:6" ht="15">
      <c r="A151" s="96">
        <v>18</v>
      </c>
      <c r="B151" s="13" t="s">
        <v>1177</v>
      </c>
      <c r="C151" s="18" t="s">
        <v>671</v>
      </c>
      <c r="D151" s="39">
        <f t="shared" si="6"/>
        <v>0.25</v>
      </c>
      <c r="E151" s="21">
        <v>2</v>
      </c>
      <c r="F151" s="248">
        <f t="shared" si="7"/>
        <v>2.74</v>
      </c>
    </row>
    <row r="152" spans="1:6" ht="15">
      <c r="A152" s="96">
        <v>19</v>
      </c>
      <c r="B152" s="13" t="s">
        <v>1177</v>
      </c>
      <c r="C152" s="18" t="s">
        <v>672</v>
      </c>
      <c r="D152" s="39">
        <f t="shared" si="6"/>
        <v>0.5</v>
      </c>
      <c r="E152" s="21">
        <v>4</v>
      </c>
      <c r="F152" s="248">
        <f t="shared" si="7"/>
        <v>5.48</v>
      </c>
    </row>
    <row r="153" spans="1:6" ht="15">
      <c r="A153" s="96">
        <v>20</v>
      </c>
      <c r="B153" s="13" t="s">
        <v>1177</v>
      </c>
      <c r="C153" s="18" t="s">
        <v>673</v>
      </c>
      <c r="D153" s="39">
        <f t="shared" si="6"/>
        <v>0.25</v>
      </c>
      <c r="E153" s="21">
        <v>2</v>
      </c>
      <c r="F153" s="248">
        <f t="shared" si="7"/>
        <v>2.74</v>
      </c>
    </row>
    <row r="154" spans="1:6" ht="15">
      <c r="A154" s="96">
        <v>21</v>
      </c>
      <c r="B154" s="13" t="s">
        <v>1177</v>
      </c>
      <c r="C154" s="18" t="s">
        <v>674</v>
      </c>
      <c r="D154" s="39">
        <f t="shared" si="6"/>
        <v>0.25</v>
      </c>
      <c r="E154" s="21">
        <v>2</v>
      </c>
      <c r="F154" s="248">
        <f t="shared" si="7"/>
        <v>2.74</v>
      </c>
    </row>
    <row r="155" spans="1:6" ht="15">
      <c r="A155" s="96">
        <v>22</v>
      </c>
      <c r="B155" s="13" t="s">
        <v>1177</v>
      </c>
      <c r="C155" s="18" t="s">
        <v>675</v>
      </c>
      <c r="D155" s="39">
        <f t="shared" si="6"/>
        <v>0.5</v>
      </c>
      <c r="E155" s="21">
        <v>4</v>
      </c>
      <c r="F155" s="248">
        <f t="shared" si="7"/>
        <v>5.48</v>
      </c>
    </row>
    <row r="156" spans="1:6" ht="15.75" thickBot="1">
      <c r="A156" s="255"/>
      <c r="B156" s="256"/>
      <c r="C156" s="120"/>
      <c r="D156" s="370"/>
      <c r="E156" s="63"/>
      <c r="F156" s="258"/>
    </row>
    <row r="157" spans="1:6" ht="15.75" thickBot="1">
      <c r="A157" s="290" t="s">
        <v>118</v>
      </c>
      <c r="B157" s="219"/>
      <c r="C157" s="285" t="s">
        <v>54</v>
      </c>
      <c r="D157" s="368">
        <f>+D158</f>
        <v>8.75</v>
      </c>
      <c r="E157" s="368">
        <f>+E158</f>
        <v>70</v>
      </c>
      <c r="F157" s="509">
        <f>+F158</f>
        <v>95.88000000000002</v>
      </c>
    </row>
    <row r="158" spans="1:6" ht="44.25" customHeight="1" thickBot="1">
      <c r="A158" s="296"/>
      <c r="B158" s="407"/>
      <c r="C158" s="559" t="s">
        <v>676</v>
      </c>
      <c r="D158" s="513">
        <f>SUM(D159:D184)</f>
        <v>8.75</v>
      </c>
      <c r="E158" s="513">
        <f>SUM(E159:E184)</f>
        <v>70</v>
      </c>
      <c r="F158" s="299">
        <f>SUM(F159:F184)</f>
        <v>95.88000000000002</v>
      </c>
    </row>
    <row r="159" spans="1:6" ht="15">
      <c r="A159" s="293">
        <v>1</v>
      </c>
      <c r="B159" s="25" t="s">
        <v>1177</v>
      </c>
      <c r="C159" s="328" t="s">
        <v>677</v>
      </c>
      <c r="D159" s="208">
        <f aca="true" t="shared" si="8" ref="D159:D184">ROUND(+E159/8,2)</f>
        <v>0.25</v>
      </c>
      <c r="E159" s="305">
        <v>2</v>
      </c>
      <c r="F159" s="254">
        <f aca="true" t="shared" si="9" ref="F159:F184">+ROUND((230/21)*D159,2)</f>
        <v>2.74</v>
      </c>
    </row>
    <row r="160" spans="1:6" ht="15">
      <c r="A160" s="96">
        <v>2</v>
      </c>
      <c r="B160" s="13" t="s">
        <v>1177</v>
      </c>
      <c r="C160" s="18" t="s">
        <v>678</v>
      </c>
      <c r="D160" s="39">
        <f t="shared" si="8"/>
        <v>0.5</v>
      </c>
      <c r="E160" s="21">
        <v>4</v>
      </c>
      <c r="F160" s="248">
        <f t="shared" si="9"/>
        <v>5.48</v>
      </c>
    </row>
    <row r="161" spans="1:6" ht="15">
      <c r="A161" s="96">
        <v>3</v>
      </c>
      <c r="B161" s="13" t="s">
        <v>1177</v>
      </c>
      <c r="C161" s="18" t="s">
        <v>581</v>
      </c>
      <c r="D161" s="39">
        <f t="shared" si="8"/>
        <v>0.25</v>
      </c>
      <c r="E161" s="21">
        <v>2</v>
      </c>
      <c r="F161" s="248">
        <f t="shared" si="9"/>
        <v>2.74</v>
      </c>
    </row>
    <row r="162" spans="1:6" ht="15">
      <c r="A162" s="96">
        <v>4</v>
      </c>
      <c r="B162" s="13" t="s">
        <v>1177</v>
      </c>
      <c r="C162" s="18" t="s">
        <v>679</v>
      </c>
      <c r="D162" s="39">
        <f t="shared" si="8"/>
        <v>0.25</v>
      </c>
      <c r="E162" s="21">
        <v>2</v>
      </c>
      <c r="F162" s="248">
        <f t="shared" si="9"/>
        <v>2.74</v>
      </c>
    </row>
    <row r="163" spans="1:6" ht="15">
      <c r="A163" s="96">
        <v>5</v>
      </c>
      <c r="B163" s="13" t="s">
        <v>1177</v>
      </c>
      <c r="C163" s="18" t="s">
        <v>583</v>
      </c>
      <c r="D163" s="39">
        <f t="shared" si="8"/>
        <v>0.5</v>
      </c>
      <c r="E163" s="21">
        <v>4</v>
      </c>
      <c r="F163" s="248">
        <f t="shared" si="9"/>
        <v>5.48</v>
      </c>
    </row>
    <row r="164" spans="1:6" ht="15">
      <c r="A164" s="96">
        <v>6</v>
      </c>
      <c r="B164" s="13" t="s">
        <v>1177</v>
      </c>
      <c r="C164" s="18" t="s">
        <v>680</v>
      </c>
      <c r="D164" s="39">
        <f t="shared" si="8"/>
        <v>0.25</v>
      </c>
      <c r="E164" s="21">
        <v>2</v>
      </c>
      <c r="F164" s="248">
        <f t="shared" si="9"/>
        <v>2.74</v>
      </c>
    </row>
    <row r="165" spans="1:6" ht="30">
      <c r="A165" s="96">
        <v>7</v>
      </c>
      <c r="B165" s="13" t="s">
        <v>1177</v>
      </c>
      <c r="C165" s="18" t="s">
        <v>681</v>
      </c>
      <c r="D165" s="39">
        <f t="shared" si="8"/>
        <v>0.5</v>
      </c>
      <c r="E165" s="21">
        <v>4</v>
      </c>
      <c r="F165" s="248">
        <f t="shared" si="9"/>
        <v>5.48</v>
      </c>
    </row>
    <row r="166" spans="1:6" ht="15">
      <c r="A166" s="96">
        <v>8</v>
      </c>
      <c r="B166" s="13" t="s">
        <v>1177</v>
      </c>
      <c r="C166" s="18" t="s">
        <v>682</v>
      </c>
      <c r="D166" s="39">
        <f t="shared" si="8"/>
        <v>0.25</v>
      </c>
      <c r="E166" s="21">
        <v>2</v>
      </c>
      <c r="F166" s="248">
        <f t="shared" si="9"/>
        <v>2.74</v>
      </c>
    </row>
    <row r="167" spans="1:6" ht="30">
      <c r="A167" s="96">
        <v>9</v>
      </c>
      <c r="B167" s="13" t="s">
        <v>1177</v>
      </c>
      <c r="C167" s="18" t="s">
        <v>683</v>
      </c>
      <c r="D167" s="39">
        <f t="shared" si="8"/>
        <v>0.25</v>
      </c>
      <c r="E167" s="21">
        <v>2</v>
      </c>
      <c r="F167" s="248">
        <f t="shared" si="9"/>
        <v>2.74</v>
      </c>
    </row>
    <row r="168" spans="1:6" ht="15">
      <c r="A168" s="96">
        <v>10</v>
      </c>
      <c r="B168" s="13" t="s">
        <v>1177</v>
      </c>
      <c r="C168" s="18" t="s">
        <v>684</v>
      </c>
      <c r="D168" s="39">
        <f t="shared" si="8"/>
        <v>0.25</v>
      </c>
      <c r="E168" s="21">
        <v>2</v>
      </c>
      <c r="F168" s="248">
        <f t="shared" si="9"/>
        <v>2.74</v>
      </c>
    </row>
    <row r="169" spans="1:6" ht="15">
      <c r="A169" s="96">
        <v>11</v>
      </c>
      <c r="B169" s="13" t="s">
        <v>1177</v>
      </c>
      <c r="C169" s="18" t="s">
        <v>685</v>
      </c>
      <c r="D169" s="39">
        <f t="shared" si="8"/>
        <v>0.25</v>
      </c>
      <c r="E169" s="21">
        <v>2</v>
      </c>
      <c r="F169" s="248">
        <f t="shared" si="9"/>
        <v>2.74</v>
      </c>
    </row>
    <row r="170" spans="1:6" ht="15">
      <c r="A170" s="96">
        <v>12</v>
      </c>
      <c r="B170" s="13" t="s">
        <v>1177</v>
      </c>
      <c r="C170" s="18" t="s">
        <v>686</v>
      </c>
      <c r="D170" s="39">
        <f t="shared" si="8"/>
        <v>0.25</v>
      </c>
      <c r="E170" s="21">
        <v>2</v>
      </c>
      <c r="F170" s="248">
        <f t="shared" si="9"/>
        <v>2.74</v>
      </c>
    </row>
    <row r="171" spans="1:6" ht="15">
      <c r="A171" s="96">
        <v>13</v>
      </c>
      <c r="B171" s="13" t="s">
        <v>1177</v>
      </c>
      <c r="C171" s="18" t="s">
        <v>687</v>
      </c>
      <c r="D171" s="39">
        <f t="shared" si="8"/>
        <v>0.25</v>
      </c>
      <c r="E171" s="21">
        <v>2</v>
      </c>
      <c r="F171" s="248">
        <f t="shared" si="9"/>
        <v>2.74</v>
      </c>
    </row>
    <row r="172" spans="1:6" ht="15">
      <c r="A172" s="96">
        <v>14</v>
      </c>
      <c r="B172" s="13" t="s">
        <v>1177</v>
      </c>
      <c r="C172" s="18" t="s">
        <v>688</v>
      </c>
      <c r="D172" s="39">
        <f t="shared" si="8"/>
        <v>0.25</v>
      </c>
      <c r="E172" s="21">
        <v>2</v>
      </c>
      <c r="F172" s="248">
        <f t="shared" si="9"/>
        <v>2.74</v>
      </c>
    </row>
    <row r="173" spans="1:6" ht="15">
      <c r="A173" s="96">
        <v>15</v>
      </c>
      <c r="B173" s="13" t="s">
        <v>1177</v>
      </c>
      <c r="C173" s="18" t="s">
        <v>156</v>
      </c>
      <c r="D173" s="39">
        <f t="shared" si="8"/>
        <v>0.25</v>
      </c>
      <c r="E173" s="21">
        <v>2</v>
      </c>
      <c r="F173" s="248">
        <f t="shared" si="9"/>
        <v>2.74</v>
      </c>
    </row>
    <row r="174" spans="1:6" ht="15">
      <c r="A174" s="96">
        <v>16</v>
      </c>
      <c r="B174" s="13" t="s">
        <v>1177</v>
      </c>
      <c r="C174" s="18" t="s">
        <v>157</v>
      </c>
      <c r="D174" s="39">
        <f t="shared" si="8"/>
        <v>0.25</v>
      </c>
      <c r="E174" s="21">
        <v>2</v>
      </c>
      <c r="F174" s="248">
        <f t="shared" si="9"/>
        <v>2.74</v>
      </c>
    </row>
    <row r="175" spans="1:6" ht="15">
      <c r="A175" s="96">
        <v>17</v>
      </c>
      <c r="B175" s="13" t="s">
        <v>1177</v>
      </c>
      <c r="C175" s="18" t="s">
        <v>158</v>
      </c>
      <c r="D175" s="39">
        <f t="shared" si="8"/>
        <v>0.25</v>
      </c>
      <c r="E175" s="21">
        <v>2</v>
      </c>
      <c r="F175" s="248">
        <f t="shared" si="9"/>
        <v>2.74</v>
      </c>
    </row>
    <row r="176" spans="1:6" ht="15">
      <c r="A176" s="96">
        <v>18</v>
      </c>
      <c r="B176" s="13" t="s">
        <v>1177</v>
      </c>
      <c r="C176" s="18" t="s">
        <v>159</v>
      </c>
      <c r="D176" s="39">
        <f t="shared" si="8"/>
        <v>0.25</v>
      </c>
      <c r="E176" s="21">
        <v>2</v>
      </c>
      <c r="F176" s="248">
        <f t="shared" si="9"/>
        <v>2.74</v>
      </c>
    </row>
    <row r="177" spans="1:6" ht="15">
      <c r="A177" s="96">
        <v>19</v>
      </c>
      <c r="B177" s="13" t="s">
        <v>1177</v>
      </c>
      <c r="C177" s="18" t="s">
        <v>160</v>
      </c>
      <c r="D177" s="39">
        <f t="shared" si="8"/>
        <v>0.25</v>
      </c>
      <c r="E177" s="21">
        <v>2</v>
      </c>
      <c r="F177" s="248">
        <f t="shared" si="9"/>
        <v>2.74</v>
      </c>
    </row>
    <row r="178" spans="1:6" ht="14.25" customHeight="1">
      <c r="A178" s="96">
        <v>20</v>
      </c>
      <c r="B178" s="13" t="s">
        <v>1177</v>
      </c>
      <c r="C178" s="18" t="s">
        <v>161</v>
      </c>
      <c r="D178" s="39">
        <f t="shared" si="8"/>
        <v>0.25</v>
      </c>
      <c r="E178" s="21">
        <v>2</v>
      </c>
      <c r="F178" s="248">
        <f t="shared" si="9"/>
        <v>2.74</v>
      </c>
    </row>
    <row r="179" spans="1:6" ht="15">
      <c r="A179" s="96">
        <v>21</v>
      </c>
      <c r="B179" s="13" t="s">
        <v>1177</v>
      </c>
      <c r="C179" s="18" t="s">
        <v>162</v>
      </c>
      <c r="D179" s="39">
        <f t="shared" si="8"/>
        <v>0.5</v>
      </c>
      <c r="E179" s="21">
        <v>4</v>
      </c>
      <c r="F179" s="248">
        <f t="shared" si="9"/>
        <v>5.48</v>
      </c>
    </row>
    <row r="180" spans="1:6" ht="15">
      <c r="A180" s="96">
        <v>22</v>
      </c>
      <c r="B180" s="13" t="s">
        <v>1177</v>
      </c>
      <c r="C180" s="18" t="s">
        <v>163</v>
      </c>
      <c r="D180" s="39">
        <f t="shared" si="8"/>
        <v>0.25</v>
      </c>
      <c r="E180" s="21">
        <v>2</v>
      </c>
      <c r="F180" s="248">
        <f t="shared" si="9"/>
        <v>2.74</v>
      </c>
    </row>
    <row r="181" spans="1:6" ht="15">
      <c r="A181" s="96">
        <v>23</v>
      </c>
      <c r="B181" s="13" t="s">
        <v>1177</v>
      </c>
      <c r="C181" s="18" t="s">
        <v>164</v>
      </c>
      <c r="D181" s="39">
        <f t="shared" si="8"/>
        <v>0.5</v>
      </c>
      <c r="E181" s="21">
        <v>4</v>
      </c>
      <c r="F181" s="248">
        <f t="shared" si="9"/>
        <v>5.48</v>
      </c>
    </row>
    <row r="182" spans="1:6" ht="15">
      <c r="A182" s="96">
        <v>24</v>
      </c>
      <c r="B182" s="13" t="s">
        <v>1177</v>
      </c>
      <c r="C182" s="18" t="s">
        <v>165</v>
      </c>
      <c r="D182" s="39">
        <f t="shared" si="8"/>
        <v>0.75</v>
      </c>
      <c r="E182" s="33">
        <v>6</v>
      </c>
      <c r="F182" s="248">
        <f t="shared" si="9"/>
        <v>8.21</v>
      </c>
    </row>
    <row r="183" spans="1:6" ht="15">
      <c r="A183" s="96">
        <v>25</v>
      </c>
      <c r="B183" s="13" t="s">
        <v>1177</v>
      </c>
      <c r="C183" s="18" t="s">
        <v>166</v>
      </c>
      <c r="D183" s="39">
        <f t="shared" si="8"/>
        <v>0.25</v>
      </c>
      <c r="E183" s="33">
        <v>2</v>
      </c>
      <c r="F183" s="248">
        <f t="shared" si="9"/>
        <v>2.74</v>
      </c>
    </row>
    <row r="184" spans="1:6" ht="15">
      <c r="A184" s="96">
        <v>26</v>
      </c>
      <c r="B184" s="13" t="s">
        <v>1177</v>
      </c>
      <c r="C184" s="18" t="s">
        <v>167</v>
      </c>
      <c r="D184" s="39">
        <f t="shared" si="8"/>
        <v>0.75</v>
      </c>
      <c r="E184" s="21">
        <v>6</v>
      </c>
      <c r="F184" s="248">
        <f t="shared" si="9"/>
        <v>8.21</v>
      </c>
    </row>
    <row r="185" spans="1:6" ht="15.75" thickBot="1">
      <c r="A185" s="255"/>
      <c r="B185" s="256"/>
      <c r="C185" s="120"/>
      <c r="D185" s="370"/>
      <c r="E185" s="63"/>
      <c r="F185" s="258"/>
    </row>
    <row r="186" spans="1:6" ht="15.75" thickBot="1">
      <c r="A186" s="290" t="s">
        <v>1105</v>
      </c>
      <c r="B186" s="219"/>
      <c r="C186" s="285" t="s">
        <v>1242</v>
      </c>
      <c r="D186" s="368">
        <f>+D187</f>
        <v>5.25</v>
      </c>
      <c r="E186" s="368">
        <f>+E187</f>
        <v>42</v>
      </c>
      <c r="F186" s="509">
        <f>+F187</f>
        <v>57.53000000000002</v>
      </c>
    </row>
    <row r="187" spans="1:6" ht="72.75" thickBot="1">
      <c r="A187" s="296"/>
      <c r="B187" s="407"/>
      <c r="C187" s="560" t="s">
        <v>168</v>
      </c>
      <c r="D187" s="513">
        <f>SUM(D188:D205)</f>
        <v>5.25</v>
      </c>
      <c r="E187" s="513">
        <f>SUM(E188:E205)</f>
        <v>42</v>
      </c>
      <c r="F187" s="299">
        <f>SUM(F188:F205)</f>
        <v>57.53000000000002</v>
      </c>
    </row>
    <row r="188" spans="1:6" ht="30">
      <c r="A188" s="313">
        <v>1</v>
      </c>
      <c r="B188" s="305" t="s">
        <v>1177</v>
      </c>
      <c r="C188" s="328" t="s">
        <v>169</v>
      </c>
      <c r="D188" s="208">
        <f aca="true" t="shared" si="10" ref="D188:D205">ROUND(+E188/8,2)</f>
        <v>0.25</v>
      </c>
      <c r="E188" s="478">
        <v>2</v>
      </c>
      <c r="F188" s="254">
        <f aca="true" t="shared" si="11" ref="F188:F205">+ROUND((230/21)*D188,2)</f>
        <v>2.74</v>
      </c>
    </row>
    <row r="189" spans="1:6" ht="120">
      <c r="A189" s="101">
        <v>2</v>
      </c>
      <c r="B189" s="21" t="s">
        <v>1177</v>
      </c>
      <c r="C189" s="18" t="s">
        <v>170</v>
      </c>
      <c r="D189" s="39">
        <f t="shared" si="10"/>
        <v>0.75</v>
      </c>
      <c r="E189" s="33">
        <v>6</v>
      </c>
      <c r="F189" s="248">
        <f t="shared" si="11"/>
        <v>8.21</v>
      </c>
    </row>
    <row r="190" spans="1:6" ht="30">
      <c r="A190" s="101">
        <v>3</v>
      </c>
      <c r="B190" s="21" t="s">
        <v>1177</v>
      </c>
      <c r="C190" s="18" t="s">
        <v>171</v>
      </c>
      <c r="D190" s="39">
        <f t="shared" si="10"/>
        <v>0.25</v>
      </c>
      <c r="E190" s="33">
        <v>2</v>
      </c>
      <c r="F190" s="248">
        <f t="shared" si="11"/>
        <v>2.74</v>
      </c>
    </row>
    <row r="191" spans="1:6" ht="15">
      <c r="A191" s="101">
        <v>4</v>
      </c>
      <c r="B191" s="21" t="s">
        <v>1177</v>
      </c>
      <c r="C191" s="18" t="s">
        <v>172</v>
      </c>
      <c r="D191" s="39">
        <f t="shared" si="10"/>
        <v>0.25</v>
      </c>
      <c r="E191" s="33">
        <v>2</v>
      </c>
      <c r="F191" s="248">
        <f t="shared" si="11"/>
        <v>2.74</v>
      </c>
    </row>
    <row r="192" spans="1:6" ht="15">
      <c r="A192" s="101">
        <v>5</v>
      </c>
      <c r="B192" s="21" t="s">
        <v>1177</v>
      </c>
      <c r="C192" s="18" t="s">
        <v>173</v>
      </c>
      <c r="D192" s="39">
        <f t="shared" si="10"/>
        <v>0.25</v>
      </c>
      <c r="E192" s="33">
        <v>2</v>
      </c>
      <c r="F192" s="248">
        <f t="shared" si="11"/>
        <v>2.74</v>
      </c>
    </row>
    <row r="193" spans="1:6" ht="30">
      <c r="A193" s="101">
        <v>6</v>
      </c>
      <c r="B193" s="21" t="s">
        <v>1177</v>
      </c>
      <c r="C193" s="18" t="s">
        <v>1136</v>
      </c>
      <c r="D193" s="39">
        <f t="shared" si="10"/>
        <v>0.25</v>
      </c>
      <c r="E193" s="33">
        <v>2</v>
      </c>
      <c r="F193" s="248">
        <f t="shared" si="11"/>
        <v>2.74</v>
      </c>
    </row>
    <row r="194" spans="1:6" ht="45">
      <c r="A194" s="101">
        <v>7</v>
      </c>
      <c r="B194" s="21" t="s">
        <v>1177</v>
      </c>
      <c r="C194" s="18" t="s">
        <v>1137</v>
      </c>
      <c r="D194" s="39">
        <f t="shared" si="10"/>
        <v>0.25</v>
      </c>
      <c r="E194" s="33">
        <v>2</v>
      </c>
      <c r="F194" s="248">
        <f t="shared" si="11"/>
        <v>2.74</v>
      </c>
    </row>
    <row r="195" spans="1:6" ht="45">
      <c r="A195" s="101">
        <v>8</v>
      </c>
      <c r="B195" s="21" t="s">
        <v>1177</v>
      </c>
      <c r="C195" s="18" t="s">
        <v>1138</v>
      </c>
      <c r="D195" s="39">
        <f t="shared" si="10"/>
        <v>0.5</v>
      </c>
      <c r="E195" s="33">
        <v>4</v>
      </c>
      <c r="F195" s="248">
        <f t="shared" si="11"/>
        <v>5.48</v>
      </c>
    </row>
    <row r="196" spans="1:6" ht="45">
      <c r="A196" s="101">
        <v>9</v>
      </c>
      <c r="B196" s="21" t="s">
        <v>1177</v>
      </c>
      <c r="C196" s="18" t="s">
        <v>1139</v>
      </c>
      <c r="D196" s="39">
        <f t="shared" si="10"/>
        <v>0.25</v>
      </c>
      <c r="E196" s="33">
        <v>2</v>
      </c>
      <c r="F196" s="248">
        <f t="shared" si="11"/>
        <v>2.74</v>
      </c>
    </row>
    <row r="197" spans="1:6" ht="30">
      <c r="A197" s="101">
        <v>10</v>
      </c>
      <c r="B197" s="21" t="s">
        <v>1177</v>
      </c>
      <c r="C197" s="18" t="s">
        <v>1140</v>
      </c>
      <c r="D197" s="39">
        <f t="shared" si="10"/>
        <v>0.25</v>
      </c>
      <c r="E197" s="33">
        <v>2</v>
      </c>
      <c r="F197" s="248">
        <f t="shared" si="11"/>
        <v>2.74</v>
      </c>
    </row>
    <row r="198" spans="1:6" ht="30">
      <c r="A198" s="101">
        <v>11</v>
      </c>
      <c r="B198" s="21" t="s">
        <v>1177</v>
      </c>
      <c r="C198" s="18" t="s">
        <v>1141</v>
      </c>
      <c r="D198" s="39">
        <f t="shared" si="10"/>
        <v>0.25</v>
      </c>
      <c r="E198" s="33">
        <v>2</v>
      </c>
      <c r="F198" s="248">
        <f t="shared" si="11"/>
        <v>2.74</v>
      </c>
    </row>
    <row r="199" spans="1:6" ht="30">
      <c r="A199" s="101">
        <v>12</v>
      </c>
      <c r="B199" s="21" t="s">
        <v>1177</v>
      </c>
      <c r="C199" s="18" t="s">
        <v>1142</v>
      </c>
      <c r="D199" s="39">
        <f t="shared" si="10"/>
        <v>0.25</v>
      </c>
      <c r="E199" s="33">
        <v>2</v>
      </c>
      <c r="F199" s="248">
        <f t="shared" si="11"/>
        <v>2.74</v>
      </c>
    </row>
    <row r="200" spans="1:6" ht="30">
      <c r="A200" s="101">
        <v>13</v>
      </c>
      <c r="B200" s="21" t="s">
        <v>1177</v>
      </c>
      <c r="C200" s="18" t="s">
        <v>1143</v>
      </c>
      <c r="D200" s="39">
        <f t="shared" si="10"/>
        <v>0.25</v>
      </c>
      <c r="E200" s="33">
        <v>2</v>
      </c>
      <c r="F200" s="248">
        <f t="shared" si="11"/>
        <v>2.74</v>
      </c>
    </row>
    <row r="201" spans="1:6" ht="15">
      <c r="A201" s="101">
        <v>14</v>
      </c>
      <c r="B201" s="21" t="s">
        <v>1177</v>
      </c>
      <c r="C201" s="18" t="s">
        <v>1144</v>
      </c>
      <c r="D201" s="39">
        <f t="shared" si="10"/>
        <v>0.25</v>
      </c>
      <c r="E201" s="33">
        <v>2</v>
      </c>
      <c r="F201" s="248">
        <f t="shared" si="11"/>
        <v>2.74</v>
      </c>
    </row>
    <row r="202" spans="1:6" ht="15">
      <c r="A202" s="101">
        <v>15</v>
      </c>
      <c r="B202" s="21" t="s">
        <v>1177</v>
      </c>
      <c r="C202" s="18" t="s">
        <v>1145</v>
      </c>
      <c r="D202" s="39">
        <f t="shared" si="10"/>
        <v>0.25</v>
      </c>
      <c r="E202" s="33">
        <v>2</v>
      </c>
      <c r="F202" s="248">
        <f t="shared" si="11"/>
        <v>2.74</v>
      </c>
    </row>
    <row r="203" spans="1:6" ht="15">
      <c r="A203" s="101">
        <v>16</v>
      </c>
      <c r="B203" s="21" t="s">
        <v>1177</v>
      </c>
      <c r="C203" s="18" t="s">
        <v>1146</v>
      </c>
      <c r="D203" s="39">
        <f t="shared" si="10"/>
        <v>0.25</v>
      </c>
      <c r="E203" s="33">
        <v>2</v>
      </c>
      <c r="F203" s="248">
        <f t="shared" si="11"/>
        <v>2.74</v>
      </c>
    </row>
    <row r="204" spans="1:6" ht="15">
      <c r="A204" s="101">
        <v>17</v>
      </c>
      <c r="B204" s="21" t="s">
        <v>1177</v>
      </c>
      <c r="C204" s="18" t="s">
        <v>1147</v>
      </c>
      <c r="D204" s="39">
        <f t="shared" si="10"/>
        <v>0.25</v>
      </c>
      <c r="E204" s="33">
        <v>2</v>
      </c>
      <c r="F204" s="248">
        <f t="shared" si="11"/>
        <v>2.74</v>
      </c>
    </row>
    <row r="205" spans="1:6" ht="30.75" thickBot="1">
      <c r="A205" s="101">
        <v>18</v>
      </c>
      <c r="B205" s="13" t="s">
        <v>1177</v>
      </c>
      <c r="C205" s="18" t="s">
        <v>1148</v>
      </c>
      <c r="D205" s="39">
        <f t="shared" si="10"/>
        <v>0.25</v>
      </c>
      <c r="E205" s="33">
        <v>2</v>
      </c>
      <c r="F205" s="248">
        <f t="shared" si="11"/>
        <v>2.74</v>
      </c>
    </row>
    <row r="206" spans="1:6" ht="15.75" thickBot="1">
      <c r="A206" s="291"/>
      <c r="B206" s="413"/>
      <c r="C206" s="413" t="s">
        <v>407</v>
      </c>
      <c r="D206" s="238">
        <f>+D12+D59+D132+D157+D186</f>
        <v>56.75</v>
      </c>
      <c r="E206" s="238">
        <f>+E12+E59+E132+E157+E186</f>
        <v>454</v>
      </c>
      <c r="F206" s="239">
        <f>+F12+F59+F132+F157+F186</f>
        <v>621.9</v>
      </c>
    </row>
    <row r="207" spans="4:5" ht="15">
      <c r="D207" s="29"/>
      <c r="E207" s="29"/>
    </row>
    <row r="208" spans="4:5" ht="15">
      <c r="D208" s="29"/>
      <c r="E208" s="29"/>
    </row>
    <row r="209" spans="4:5" ht="15">
      <c r="D209" s="29"/>
      <c r="E209" s="29"/>
    </row>
    <row r="210" spans="4:5" ht="15">
      <c r="D210" s="29"/>
      <c r="E210" s="29"/>
    </row>
    <row r="211" spans="4:5" ht="15">
      <c r="D211" s="29"/>
      <c r="E211" s="29"/>
    </row>
    <row r="212" spans="4:5" ht="15">
      <c r="D212" s="29"/>
      <c r="E212" s="29"/>
    </row>
    <row r="213" spans="4:5" ht="15">
      <c r="D213" s="29"/>
      <c r="E213" s="29"/>
    </row>
    <row r="214" spans="4:5" ht="15">
      <c r="D214" s="29"/>
      <c r="E214" s="29"/>
    </row>
    <row r="215" spans="4:5" ht="15">
      <c r="D215" s="29"/>
      <c r="E215" s="29"/>
    </row>
    <row r="216" spans="4:5" ht="15">
      <c r="D216" s="29"/>
      <c r="E216" s="29"/>
    </row>
    <row r="217" spans="4:5" ht="15">
      <c r="D217" s="29"/>
      <c r="E217" s="29"/>
    </row>
    <row r="218" spans="4:5" ht="15">
      <c r="D218" s="29"/>
      <c r="E218" s="29"/>
    </row>
    <row r="219" spans="4:5" ht="15">
      <c r="D219" s="29"/>
      <c r="E219" s="29"/>
    </row>
    <row r="220" spans="4:5" ht="15">
      <c r="D220" s="29"/>
      <c r="E220" s="29"/>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146"/>
  <sheetViews>
    <sheetView zoomScalePageLayoutView="0" workbookViewId="0" topLeftCell="A124">
      <selection activeCell="F149" sqref="F149"/>
    </sheetView>
  </sheetViews>
  <sheetFormatPr defaultColWidth="9.140625" defaultRowHeight="15"/>
  <cols>
    <col min="1" max="1" width="15.57421875" style="10" customWidth="1"/>
    <col min="2" max="2" width="11.140625" style="10" customWidth="1"/>
    <col min="3" max="3" width="57.140625" style="10" customWidth="1"/>
    <col min="4" max="4" width="12.7109375" style="10" customWidth="1"/>
    <col min="5" max="5" width="12.28125" style="10" customWidth="1"/>
    <col min="6" max="6" width="20.140625" style="10" customWidth="1"/>
    <col min="7" max="16384" width="9.140625" style="10" customWidth="1"/>
  </cols>
  <sheetData>
    <row r="1" spans="1:6" ht="15">
      <c r="A1" s="683" t="s">
        <v>230</v>
      </c>
      <c r="B1" s="683"/>
      <c r="C1" s="683"/>
      <c r="D1" s="683"/>
      <c r="E1" s="683"/>
      <c r="F1" s="683"/>
    </row>
    <row r="3" spans="1:6" ht="15">
      <c r="A3" s="666" t="s">
        <v>1503</v>
      </c>
      <c r="B3" s="666"/>
      <c r="C3" s="666"/>
      <c r="D3" s="666"/>
      <c r="E3" s="666"/>
      <c r="F3" s="666"/>
    </row>
    <row r="5" spans="1:6" ht="15">
      <c r="A5" s="667" t="s">
        <v>231</v>
      </c>
      <c r="B5" s="667"/>
      <c r="C5" s="667"/>
      <c r="D5" s="667"/>
      <c r="E5" s="667"/>
      <c r="F5" s="667"/>
    </row>
    <row r="7" spans="1:6" ht="15">
      <c r="A7" s="667" t="s">
        <v>465</v>
      </c>
      <c r="B7" s="667"/>
      <c r="C7" s="667"/>
      <c r="D7" s="667"/>
      <c r="E7" s="667"/>
      <c r="F7" s="667"/>
    </row>
    <row r="8" ht="15.75" thickBot="1"/>
    <row r="9" spans="1:6" ht="15" customHeight="1">
      <c r="A9" s="668" t="s">
        <v>232</v>
      </c>
      <c r="B9" s="670" t="s">
        <v>233</v>
      </c>
      <c r="C9" s="670" t="s">
        <v>234</v>
      </c>
      <c r="D9" s="672" t="s">
        <v>235</v>
      </c>
      <c r="E9" s="673"/>
      <c r="F9" s="638" t="s">
        <v>405</v>
      </c>
    </row>
    <row r="10" spans="1:6" ht="15">
      <c r="A10" s="669"/>
      <c r="B10" s="671"/>
      <c r="C10" s="671"/>
      <c r="D10" s="674"/>
      <c r="E10" s="675"/>
      <c r="F10" s="639"/>
    </row>
    <row r="11" spans="1:6" ht="81.75" customHeight="1">
      <c r="A11" s="684"/>
      <c r="B11" s="685"/>
      <c r="C11" s="685"/>
      <c r="D11" s="151" t="s">
        <v>1221</v>
      </c>
      <c r="E11" s="151" t="s">
        <v>1222</v>
      </c>
      <c r="F11" s="664"/>
    </row>
    <row r="12" spans="1:6" ht="15.75" thickBot="1">
      <c r="A12" s="572" t="s">
        <v>123</v>
      </c>
      <c r="B12" s="427"/>
      <c r="C12" s="573"/>
      <c r="D12" s="583"/>
      <c r="E12" s="583"/>
      <c r="F12" s="583"/>
    </row>
    <row r="13" spans="1:6" ht="29.25" thickBot="1">
      <c r="A13" s="534"/>
      <c r="B13" s="535"/>
      <c r="C13" s="581" t="s">
        <v>466</v>
      </c>
      <c r="D13" s="536">
        <f>SUM(D15:D31)</f>
        <v>3.25</v>
      </c>
      <c r="E13" s="536">
        <f>SUM(E15:E31)</f>
        <v>26</v>
      </c>
      <c r="F13" s="537">
        <f>SUM(F15:F31)</f>
        <v>35.62000000000001</v>
      </c>
    </row>
    <row r="14" spans="1:6" ht="15.75" customHeight="1">
      <c r="A14" s="528" t="s">
        <v>1108</v>
      </c>
      <c r="B14" s="529"/>
      <c r="C14" s="530"/>
      <c r="D14" s="531"/>
      <c r="E14" s="532"/>
      <c r="F14" s="574"/>
    </row>
    <row r="15" spans="1:6" ht="30">
      <c r="A15" s="433" t="s">
        <v>36</v>
      </c>
      <c r="B15" s="153" t="s">
        <v>467</v>
      </c>
      <c r="C15" s="168" t="s">
        <v>31</v>
      </c>
      <c r="D15" s="39">
        <f>ROUND(+E15/8,2)</f>
        <v>0.25</v>
      </c>
      <c r="E15" s="151">
        <v>2</v>
      </c>
      <c r="F15" s="248">
        <f>+ROUND((230/21)*D15,2)</f>
        <v>2.74</v>
      </c>
    </row>
    <row r="16" spans="1:6" ht="30">
      <c r="A16" s="433" t="s">
        <v>468</v>
      </c>
      <c r="B16" s="153" t="s">
        <v>467</v>
      </c>
      <c r="C16" s="168" t="s">
        <v>33</v>
      </c>
      <c r="D16" s="39">
        <f>ROUND(+E16/8,2)</f>
        <v>0.25</v>
      </c>
      <c r="E16" s="151">
        <v>2</v>
      </c>
      <c r="F16" s="248">
        <f>+ROUND((230/21)*D16,2)</f>
        <v>2.74</v>
      </c>
    </row>
    <row r="17" spans="1:6" ht="15">
      <c r="A17" s="521" t="s">
        <v>34</v>
      </c>
      <c r="B17" s="153"/>
      <c r="C17" s="156"/>
      <c r="D17" s="157"/>
      <c r="E17" s="151"/>
      <c r="F17" s="569"/>
    </row>
    <row r="18" spans="1:6" ht="15">
      <c r="A18" s="433" t="s">
        <v>1109</v>
      </c>
      <c r="B18" s="153" t="s">
        <v>467</v>
      </c>
      <c r="C18" s="168" t="s">
        <v>35</v>
      </c>
      <c r="D18" s="39">
        <f aca="true" t="shared" si="0" ref="D18:D31">ROUND(+E18/8,2)</f>
        <v>0.25</v>
      </c>
      <c r="E18" s="151">
        <v>2</v>
      </c>
      <c r="F18" s="248">
        <f>+ROUND((230/21)*D18,2)</f>
        <v>2.74</v>
      </c>
    </row>
    <row r="19" spans="1:6" ht="15">
      <c r="A19" s="433" t="s">
        <v>36</v>
      </c>
      <c r="B19" s="153" t="s">
        <v>467</v>
      </c>
      <c r="C19" s="168" t="s">
        <v>37</v>
      </c>
      <c r="D19" s="39">
        <f t="shared" si="0"/>
        <v>0.25</v>
      </c>
      <c r="E19" s="151">
        <v>2</v>
      </c>
      <c r="F19" s="248">
        <f>+ROUND((230/21)*D19,2)</f>
        <v>2.74</v>
      </c>
    </row>
    <row r="20" spans="1:6" ht="15">
      <c r="A20" s="433" t="s">
        <v>468</v>
      </c>
      <c r="B20" s="153" t="s">
        <v>467</v>
      </c>
      <c r="C20" s="570" t="s">
        <v>38</v>
      </c>
      <c r="D20" s="39">
        <f t="shared" si="0"/>
        <v>0.25</v>
      </c>
      <c r="E20" s="151">
        <v>2</v>
      </c>
      <c r="F20" s="248">
        <f>+ROUND((230/21)*D20,2)</f>
        <v>2.74</v>
      </c>
    </row>
    <row r="21" spans="1:6" ht="15">
      <c r="A21" s="521" t="s">
        <v>39</v>
      </c>
      <c r="B21" s="153"/>
      <c r="C21" s="168"/>
      <c r="D21" s="157"/>
      <c r="E21" s="151"/>
      <c r="F21" s="569"/>
    </row>
    <row r="22" spans="1:6" ht="15">
      <c r="A22" s="433" t="s">
        <v>36</v>
      </c>
      <c r="B22" s="153" t="s">
        <v>467</v>
      </c>
      <c r="C22" s="168" t="s">
        <v>40</v>
      </c>
      <c r="D22" s="39">
        <f t="shared" si="0"/>
        <v>0.25</v>
      </c>
      <c r="E22" s="151">
        <v>2</v>
      </c>
      <c r="F22" s="248">
        <f>+ROUND((230/21)*D22,2)</f>
        <v>2.74</v>
      </c>
    </row>
    <row r="23" spans="1:6" ht="30">
      <c r="A23" s="433" t="s">
        <v>468</v>
      </c>
      <c r="B23" s="153" t="s">
        <v>467</v>
      </c>
      <c r="C23" s="168" t="s">
        <v>41</v>
      </c>
      <c r="D23" s="39">
        <f t="shared" si="0"/>
        <v>0.25</v>
      </c>
      <c r="E23" s="151">
        <v>2</v>
      </c>
      <c r="F23" s="248">
        <f>+ROUND((230/21)*D23,2)</f>
        <v>2.74</v>
      </c>
    </row>
    <row r="24" spans="1:6" ht="30">
      <c r="A24" s="521" t="s">
        <v>42</v>
      </c>
      <c r="B24" s="153"/>
      <c r="C24" s="168"/>
      <c r="D24" s="157"/>
      <c r="E24" s="151"/>
      <c r="F24" s="569"/>
    </row>
    <row r="25" spans="1:6" ht="30">
      <c r="A25" s="433" t="s">
        <v>1109</v>
      </c>
      <c r="B25" s="153" t="s">
        <v>467</v>
      </c>
      <c r="C25" s="168" t="s">
        <v>43</v>
      </c>
      <c r="D25" s="39">
        <f t="shared" si="0"/>
        <v>0.25</v>
      </c>
      <c r="E25" s="151">
        <v>2</v>
      </c>
      <c r="F25" s="248">
        <f>+ROUND((230/21)*D25,2)</f>
        <v>2.74</v>
      </c>
    </row>
    <row r="26" spans="1:6" ht="15">
      <c r="A26" s="433" t="s">
        <v>36</v>
      </c>
      <c r="B26" s="153" t="s">
        <v>467</v>
      </c>
      <c r="C26" s="168" t="s">
        <v>469</v>
      </c>
      <c r="D26" s="39">
        <f t="shared" si="0"/>
        <v>0.25</v>
      </c>
      <c r="E26" s="151">
        <v>2</v>
      </c>
      <c r="F26" s="248">
        <f>+ROUND((230/21)*D26,2)</f>
        <v>2.74</v>
      </c>
    </row>
    <row r="27" spans="1:6" ht="15">
      <c r="A27" s="433" t="s">
        <v>468</v>
      </c>
      <c r="B27" s="153"/>
      <c r="C27" s="168" t="s">
        <v>44</v>
      </c>
      <c r="D27" s="39">
        <f t="shared" si="0"/>
        <v>0.25</v>
      </c>
      <c r="E27" s="151">
        <v>2</v>
      </c>
      <c r="F27" s="248">
        <f>+ROUND((230/21)*D27,2)</f>
        <v>2.74</v>
      </c>
    </row>
    <row r="28" spans="1:6" ht="15">
      <c r="A28" s="521" t="s">
        <v>45</v>
      </c>
      <c r="B28" s="153"/>
      <c r="C28" s="168"/>
      <c r="D28" s="157"/>
      <c r="E28" s="151"/>
      <c r="F28" s="569"/>
    </row>
    <row r="29" spans="1:6" ht="30">
      <c r="A29" s="433" t="s">
        <v>1109</v>
      </c>
      <c r="B29" s="153" t="s">
        <v>467</v>
      </c>
      <c r="C29" s="168" t="s">
        <v>46</v>
      </c>
      <c r="D29" s="39">
        <f t="shared" si="0"/>
        <v>0.25</v>
      </c>
      <c r="E29" s="151">
        <v>2</v>
      </c>
      <c r="F29" s="248">
        <f>+ROUND((230/21)*D29,2)</f>
        <v>2.74</v>
      </c>
    </row>
    <row r="30" spans="1:6" ht="30">
      <c r="A30" s="433" t="s">
        <v>36</v>
      </c>
      <c r="B30" s="153" t="s">
        <v>467</v>
      </c>
      <c r="C30" s="168" t="s">
        <v>1184</v>
      </c>
      <c r="D30" s="39">
        <f t="shared" si="0"/>
        <v>0.25</v>
      </c>
      <c r="E30" s="151">
        <v>2</v>
      </c>
      <c r="F30" s="248">
        <f>+ROUND((230/21)*D30,2)</f>
        <v>2.74</v>
      </c>
    </row>
    <row r="31" spans="1:6" ht="30">
      <c r="A31" s="433" t="s">
        <v>468</v>
      </c>
      <c r="B31" s="153" t="s">
        <v>467</v>
      </c>
      <c r="C31" s="168" t="s">
        <v>1185</v>
      </c>
      <c r="D31" s="39">
        <f t="shared" si="0"/>
        <v>0.25</v>
      </c>
      <c r="E31" s="151">
        <v>2</v>
      </c>
      <c r="F31" s="248">
        <f>+ROUND((230/21)*D31,2)</f>
        <v>2.74</v>
      </c>
    </row>
    <row r="32" spans="1:6" ht="15.75" thickBot="1">
      <c r="A32" s="538"/>
      <c r="B32" s="539"/>
      <c r="C32" s="575"/>
      <c r="D32" s="576"/>
      <c r="E32" s="427"/>
      <c r="F32" s="577"/>
    </row>
    <row r="33" spans="1:6" ht="29.25" thickBot="1">
      <c r="A33" s="534"/>
      <c r="B33" s="535"/>
      <c r="C33" s="581" t="s">
        <v>1497</v>
      </c>
      <c r="D33" s="536">
        <f>SUM(D35:D56)</f>
        <v>4</v>
      </c>
      <c r="E33" s="536">
        <f>SUM(E35:E56)</f>
        <v>32</v>
      </c>
      <c r="F33" s="537">
        <f>SUM(F35:F56)</f>
        <v>43.84000000000002</v>
      </c>
    </row>
    <row r="34" spans="1:6" ht="15">
      <c r="A34" s="528"/>
      <c r="B34" s="529"/>
      <c r="C34" s="578"/>
      <c r="D34" s="579"/>
      <c r="E34" s="209"/>
      <c r="F34" s="580"/>
    </row>
    <row r="35" spans="1:6" ht="15">
      <c r="A35" s="521" t="s">
        <v>1186</v>
      </c>
      <c r="B35" s="153"/>
      <c r="C35" s="167"/>
      <c r="D35" s="157"/>
      <c r="E35" s="151"/>
      <c r="F35" s="569"/>
    </row>
    <row r="36" spans="1:6" ht="30">
      <c r="A36" s="433" t="s">
        <v>1109</v>
      </c>
      <c r="B36" s="153" t="s">
        <v>467</v>
      </c>
      <c r="C36" s="168" t="s">
        <v>1187</v>
      </c>
      <c r="D36" s="39">
        <f>ROUND(+E36/8,2)</f>
        <v>0.25</v>
      </c>
      <c r="E36" s="151">
        <v>2</v>
      </c>
      <c r="F36" s="248">
        <f>+ROUND((230/21)*D36,2)</f>
        <v>2.74</v>
      </c>
    </row>
    <row r="37" spans="1:6" ht="30">
      <c r="A37" s="433" t="s">
        <v>32</v>
      </c>
      <c r="B37" s="153" t="s">
        <v>467</v>
      </c>
      <c r="C37" s="168" t="s">
        <v>1188</v>
      </c>
      <c r="D37" s="39">
        <f>ROUND(+E37/8,2)</f>
        <v>0.25</v>
      </c>
      <c r="E37" s="151">
        <v>2</v>
      </c>
      <c r="F37" s="248">
        <f>+ROUND((230/21)*D37,2)</f>
        <v>2.74</v>
      </c>
    </row>
    <row r="38" spans="1:6" ht="15">
      <c r="A38" s="521" t="s">
        <v>1189</v>
      </c>
      <c r="B38" s="153"/>
      <c r="C38" s="156"/>
      <c r="D38" s="157"/>
      <c r="E38" s="151"/>
      <c r="F38" s="569"/>
    </row>
    <row r="39" spans="1:6" ht="30">
      <c r="A39" s="433" t="s">
        <v>1109</v>
      </c>
      <c r="B39" s="153" t="s">
        <v>467</v>
      </c>
      <c r="C39" s="168" t="s">
        <v>1190</v>
      </c>
      <c r="D39" s="39">
        <f>ROUND(+E39/8,2)</f>
        <v>0.25</v>
      </c>
      <c r="E39" s="151">
        <v>2</v>
      </c>
      <c r="F39" s="248">
        <f>+ROUND((230/21)*D39,2)</f>
        <v>2.74</v>
      </c>
    </row>
    <row r="40" spans="1:6" ht="15">
      <c r="A40" s="433" t="s">
        <v>32</v>
      </c>
      <c r="B40" s="153" t="s">
        <v>467</v>
      </c>
      <c r="C40" s="168" t="s">
        <v>1191</v>
      </c>
      <c r="D40" s="39">
        <f>ROUND(+E40/8,2)</f>
        <v>0.25</v>
      </c>
      <c r="E40" s="151">
        <v>2</v>
      </c>
      <c r="F40" s="248">
        <f>+ROUND((230/21)*D40,2)</f>
        <v>2.74</v>
      </c>
    </row>
    <row r="41" spans="1:6" ht="15">
      <c r="A41" s="521" t="s">
        <v>1192</v>
      </c>
      <c r="B41" s="153"/>
      <c r="C41" s="570"/>
      <c r="D41" s="157"/>
      <c r="E41" s="151"/>
      <c r="F41" s="569"/>
    </row>
    <row r="42" spans="1:6" ht="30">
      <c r="A42" s="433" t="s">
        <v>1109</v>
      </c>
      <c r="B42" s="153" t="s">
        <v>467</v>
      </c>
      <c r="C42" s="168" t="s">
        <v>1193</v>
      </c>
      <c r="D42" s="39">
        <f>ROUND(+E42/8,2)</f>
        <v>0.25</v>
      </c>
      <c r="E42" s="151">
        <v>2</v>
      </c>
      <c r="F42" s="248">
        <f>+ROUND((230/21)*D42,2)</f>
        <v>2.74</v>
      </c>
    </row>
    <row r="43" spans="1:6" ht="30">
      <c r="A43" s="433" t="s">
        <v>36</v>
      </c>
      <c r="B43" s="153" t="s">
        <v>467</v>
      </c>
      <c r="C43" s="570" t="s">
        <v>1194</v>
      </c>
      <c r="D43" s="39">
        <f>ROUND(+E43/8,2)</f>
        <v>0.25</v>
      </c>
      <c r="E43" s="151">
        <v>2</v>
      </c>
      <c r="F43" s="248">
        <f>+ROUND((230/21)*D43,2)</f>
        <v>2.74</v>
      </c>
    </row>
    <row r="44" spans="1:6" ht="30">
      <c r="A44" s="433" t="s">
        <v>32</v>
      </c>
      <c r="B44" s="153" t="s">
        <v>467</v>
      </c>
      <c r="C44" s="570" t="s">
        <v>1195</v>
      </c>
      <c r="D44" s="39">
        <f>ROUND(+E44/8,2)</f>
        <v>0.25</v>
      </c>
      <c r="E44" s="151">
        <v>2</v>
      </c>
      <c r="F44" s="248">
        <f>+ROUND((230/21)*D44,2)</f>
        <v>2.74</v>
      </c>
    </row>
    <row r="45" spans="1:6" ht="15">
      <c r="A45" s="521" t="s">
        <v>1196</v>
      </c>
      <c r="B45" s="153"/>
      <c r="C45" s="168"/>
      <c r="D45" s="157"/>
      <c r="E45" s="151"/>
      <c r="F45" s="569"/>
    </row>
    <row r="46" spans="1:6" ht="30">
      <c r="A46" s="433" t="s">
        <v>1109</v>
      </c>
      <c r="B46" s="153" t="s">
        <v>467</v>
      </c>
      <c r="C46" s="168" t="s">
        <v>1197</v>
      </c>
      <c r="D46" s="39">
        <f>ROUND(+E46/8,2)</f>
        <v>0.25</v>
      </c>
      <c r="E46" s="151">
        <v>2</v>
      </c>
      <c r="F46" s="248">
        <f>+ROUND((230/21)*D46,2)</f>
        <v>2.74</v>
      </c>
    </row>
    <row r="47" spans="1:6" ht="30">
      <c r="A47" s="433" t="s">
        <v>36</v>
      </c>
      <c r="B47" s="153" t="s">
        <v>467</v>
      </c>
      <c r="C47" s="168" t="s">
        <v>1198</v>
      </c>
      <c r="D47" s="39">
        <f>ROUND(+E47/8,2)</f>
        <v>0.25</v>
      </c>
      <c r="E47" s="151">
        <v>2</v>
      </c>
      <c r="F47" s="248">
        <f>+ROUND((230/21)*D47,2)</f>
        <v>2.74</v>
      </c>
    </row>
    <row r="48" spans="1:6" ht="30">
      <c r="A48" s="433" t="s">
        <v>32</v>
      </c>
      <c r="B48" s="153" t="s">
        <v>467</v>
      </c>
      <c r="C48" s="168" t="s">
        <v>1199</v>
      </c>
      <c r="D48" s="39">
        <f>ROUND(+E48/8,2)</f>
        <v>0.25</v>
      </c>
      <c r="E48" s="151">
        <v>2</v>
      </c>
      <c r="F48" s="248">
        <f>+ROUND((230/21)*D48,2)</f>
        <v>2.74</v>
      </c>
    </row>
    <row r="49" spans="1:6" ht="15">
      <c r="A49" s="521" t="s">
        <v>1200</v>
      </c>
      <c r="B49" s="153"/>
      <c r="C49" s="168"/>
      <c r="D49" s="157"/>
      <c r="E49" s="151"/>
      <c r="F49" s="569"/>
    </row>
    <row r="50" spans="1:6" ht="15">
      <c r="A50" s="433" t="s">
        <v>1109</v>
      </c>
      <c r="B50" s="153" t="s">
        <v>467</v>
      </c>
      <c r="C50" s="168" t="s">
        <v>1201</v>
      </c>
      <c r="D50" s="39">
        <f>ROUND(+E50/8,2)</f>
        <v>0.25</v>
      </c>
      <c r="E50" s="151">
        <v>2</v>
      </c>
      <c r="F50" s="248">
        <f>+ROUND((230/21)*D50,2)</f>
        <v>2.74</v>
      </c>
    </row>
    <row r="51" spans="1:6" ht="15">
      <c r="A51" s="433" t="s">
        <v>36</v>
      </c>
      <c r="B51" s="153" t="s">
        <v>467</v>
      </c>
      <c r="C51" s="168" t="s">
        <v>1202</v>
      </c>
      <c r="D51" s="39">
        <f>ROUND(+E51/8,2)</f>
        <v>0.25</v>
      </c>
      <c r="E51" s="151">
        <v>2</v>
      </c>
      <c r="F51" s="248">
        <f>+ROUND((230/21)*D51,2)</f>
        <v>2.74</v>
      </c>
    </row>
    <row r="52" spans="1:6" ht="30">
      <c r="A52" s="433" t="s">
        <v>32</v>
      </c>
      <c r="B52" s="153" t="s">
        <v>467</v>
      </c>
      <c r="C52" s="168" t="s">
        <v>1203</v>
      </c>
      <c r="D52" s="39">
        <f>ROUND(+E52/8,2)</f>
        <v>0.25</v>
      </c>
      <c r="E52" s="151">
        <v>2</v>
      </c>
      <c r="F52" s="248">
        <f>+ROUND((230/21)*D52,2)</f>
        <v>2.74</v>
      </c>
    </row>
    <row r="53" spans="1:6" ht="30">
      <c r="A53" s="521" t="s">
        <v>1204</v>
      </c>
      <c r="B53" s="153"/>
      <c r="C53" s="168"/>
      <c r="D53" s="157"/>
      <c r="E53" s="151"/>
      <c r="F53" s="569"/>
    </row>
    <row r="54" spans="1:6" ht="30">
      <c r="A54" s="433" t="s">
        <v>1109</v>
      </c>
      <c r="B54" s="153" t="s">
        <v>467</v>
      </c>
      <c r="C54" s="168" t="s">
        <v>1205</v>
      </c>
      <c r="D54" s="39">
        <f>ROUND(+E54/8,2)</f>
        <v>0.25</v>
      </c>
      <c r="E54" s="151">
        <v>2</v>
      </c>
      <c r="F54" s="248">
        <f>+ROUND((230/21)*D54,2)</f>
        <v>2.74</v>
      </c>
    </row>
    <row r="55" spans="1:6" ht="30">
      <c r="A55" s="433" t="s">
        <v>36</v>
      </c>
      <c r="B55" s="153" t="s">
        <v>467</v>
      </c>
      <c r="C55" s="156" t="s">
        <v>1206</v>
      </c>
      <c r="D55" s="39">
        <f>ROUND(+E55/8,2)</f>
        <v>0.25</v>
      </c>
      <c r="E55" s="151">
        <v>2</v>
      </c>
      <c r="F55" s="248">
        <f>+ROUND((230/21)*D55,2)</f>
        <v>2.74</v>
      </c>
    </row>
    <row r="56" spans="1:6" ht="30">
      <c r="A56" s="433" t="s">
        <v>32</v>
      </c>
      <c r="B56" s="153" t="s">
        <v>467</v>
      </c>
      <c r="C56" s="168" t="s">
        <v>1207</v>
      </c>
      <c r="D56" s="39">
        <f>ROUND(+E56/8,2)</f>
        <v>0.25</v>
      </c>
      <c r="E56" s="151">
        <v>2</v>
      </c>
      <c r="F56" s="248">
        <f>+ROUND((230/21)*D56,2)</f>
        <v>2.74</v>
      </c>
    </row>
    <row r="57" spans="1:6" ht="15.75" thickBot="1">
      <c r="A57" s="538"/>
      <c r="B57" s="539"/>
      <c r="C57" s="575"/>
      <c r="D57" s="576"/>
      <c r="E57" s="427"/>
      <c r="F57" s="577"/>
    </row>
    <row r="58" spans="1:6" ht="15.75" thickBot="1">
      <c r="A58" s="534"/>
      <c r="B58" s="535"/>
      <c r="C58" s="581" t="s">
        <v>470</v>
      </c>
      <c r="D58" s="536">
        <f>SUM(D60:D116)</f>
        <v>9</v>
      </c>
      <c r="E58" s="536">
        <f>SUM(E60:E116)</f>
        <v>72</v>
      </c>
      <c r="F58" s="537">
        <f>SUM(F60:F116)</f>
        <v>98.63999999999997</v>
      </c>
    </row>
    <row r="59" spans="1:6" ht="30">
      <c r="A59" s="528" t="s">
        <v>1208</v>
      </c>
      <c r="B59" s="529"/>
      <c r="C59" s="582"/>
      <c r="D59" s="579"/>
      <c r="E59" s="209"/>
      <c r="F59" s="580"/>
    </row>
    <row r="60" spans="1:6" ht="15">
      <c r="A60" s="433" t="s">
        <v>1109</v>
      </c>
      <c r="B60" s="153" t="s">
        <v>467</v>
      </c>
      <c r="C60" s="168" t="s">
        <v>487</v>
      </c>
      <c r="D60" s="39">
        <f>ROUND(+E60/8,2)</f>
        <v>0.25</v>
      </c>
      <c r="E60" s="151">
        <v>2</v>
      </c>
      <c r="F60" s="248">
        <f>+ROUND((230/21)*D60,2)</f>
        <v>2.74</v>
      </c>
    </row>
    <row r="61" spans="1:6" ht="30">
      <c r="A61" s="433" t="s">
        <v>32</v>
      </c>
      <c r="B61" s="153" t="s">
        <v>467</v>
      </c>
      <c r="C61" s="168" t="s">
        <v>488</v>
      </c>
      <c r="D61" s="39">
        <f>ROUND(+E61/8,2)</f>
        <v>0.25</v>
      </c>
      <c r="E61" s="151">
        <v>2</v>
      </c>
      <c r="F61" s="248">
        <f>+ROUND((230/21)*D61,2)</f>
        <v>2.74</v>
      </c>
    </row>
    <row r="62" spans="1:6" ht="15">
      <c r="A62" s="433"/>
      <c r="B62" s="153"/>
      <c r="C62" s="156"/>
      <c r="D62" s="157"/>
      <c r="E62" s="151"/>
      <c r="F62" s="569"/>
    </row>
    <row r="63" spans="1:6" ht="15">
      <c r="A63" s="434" t="s">
        <v>126</v>
      </c>
      <c r="B63" s="153"/>
      <c r="C63" s="168"/>
      <c r="D63" s="157"/>
      <c r="E63" s="151"/>
      <c r="F63" s="569"/>
    </row>
    <row r="64" spans="1:6" ht="15">
      <c r="A64" s="521" t="s">
        <v>1108</v>
      </c>
      <c r="B64" s="153"/>
      <c r="C64" s="168"/>
      <c r="D64" s="157"/>
      <c r="E64" s="151"/>
      <c r="F64" s="569"/>
    </row>
    <row r="65" spans="1:6" ht="30">
      <c r="A65" s="433" t="s">
        <v>1109</v>
      </c>
      <c r="B65" s="153" t="s">
        <v>467</v>
      </c>
      <c r="C65" s="570" t="s">
        <v>1209</v>
      </c>
      <c r="D65" s="39">
        <f>ROUND(+E65/8,2)</f>
        <v>0.25</v>
      </c>
      <c r="E65" s="151">
        <v>2</v>
      </c>
      <c r="F65" s="248">
        <f>+ROUND((230/21)*D65,2)</f>
        <v>2.74</v>
      </c>
    </row>
    <row r="66" spans="1:6" ht="30">
      <c r="A66" s="433" t="s">
        <v>32</v>
      </c>
      <c r="B66" s="153" t="s">
        <v>467</v>
      </c>
      <c r="C66" s="168" t="s">
        <v>489</v>
      </c>
      <c r="D66" s="39">
        <f>ROUND(+E66/8,2)</f>
        <v>0.25</v>
      </c>
      <c r="E66" s="151">
        <v>2</v>
      </c>
      <c r="F66" s="248">
        <f>+ROUND((230/21)*D66,2)</f>
        <v>2.74</v>
      </c>
    </row>
    <row r="67" spans="1:6" ht="15">
      <c r="A67" s="521" t="s">
        <v>34</v>
      </c>
      <c r="B67" s="153"/>
      <c r="C67" s="570"/>
      <c r="D67" s="157"/>
      <c r="E67" s="151"/>
      <c r="F67" s="569"/>
    </row>
    <row r="68" spans="1:6" ht="15">
      <c r="A68" s="433" t="s">
        <v>1109</v>
      </c>
      <c r="B68" s="153" t="s">
        <v>467</v>
      </c>
      <c r="C68" s="570" t="s">
        <v>1210</v>
      </c>
      <c r="D68" s="39">
        <f>ROUND(+E68/8,2)</f>
        <v>0.25</v>
      </c>
      <c r="E68" s="151">
        <v>2</v>
      </c>
      <c r="F68" s="248">
        <f>+ROUND((230/21)*D68,2)</f>
        <v>2.74</v>
      </c>
    </row>
    <row r="69" spans="1:6" ht="30">
      <c r="A69" s="433" t="s">
        <v>36</v>
      </c>
      <c r="B69" s="153" t="s">
        <v>467</v>
      </c>
      <c r="C69" s="168" t="s">
        <v>1491</v>
      </c>
      <c r="D69" s="39">
        <f>ROUND(+E69/8,2)</f>
        <v>0.25</v>
      </c>
      <c r="E69" s="151">
        <v>2</v>
      </c>
      <c r="F69" s="248">
        <f>+ROUND((230/21)*D69,2)</f>
        <v>2.74</v>
      </c>
    </row>
    <row r="70" spans="1:6" ht="15">
      <c r="A70" s="521" t="s">
        <v>39</v>
      </c>
      <c r="B70" s="153"/>
      <c r="C70" s="168"/>
      <c r="D70" s="157"/>
      <c r="E70" s="151"/>
      <c r="F70" s="569"/>
    </row>
    <row r="71" spans="1:6" ht="15">
      <c r="A71" s="433" t="s">
        <v>1109</v>
      </c>
      <c r="B71" s="153" t="s">
        <v>467</v>
      </c>
      <c r="C71" s="168" t="s">
        <v>1492</v>
      </c>
      <c r="D71" s="39">
        <f>ROUND(+E71/8,2)</f>
        <v>0.25</v>
      </c>
      <c r="E71" s="151">
        <v>2</v>
      </c>
      <c r="F71" s="248">
        <f>+ROUND((230/21)*D71,2)</f>
        <v>2.74</v>
      </c>
    </row>
    <row r="72" spans="1:6" ht="30">
      <c r="A72" s="433" t="s">
        <v>32</v>
      </c>
      <c r="B72" s="153" t="s">
        <v>467</v>
      </c>
      <c r="C72" s="168" t="s">
        <v>1493</v>
      </c>
      <c r="D72" s="39">
        <f>ROUND(+E72/8,2)</f>
        <v>0.25</v>
      </c>
      <c r="E72" s="151">
        <v>2</v>
      </c>
      <c r="F72" s="248">
        <f>+ROUND((230/21)*D72,2)</f>
        <v>2.74</v>
      </c>
    </row>
    <row r="73" spans="1:6" ht="30">
      <c r="A73" s="521" t="s">
        <v>42</v>
      </c>
      <c r="B73" s="153"/>
      <c r="C73" s="168"/>
      <c r="D73" s="157"/>
      <c r="E73" s="151"/>
      <c r="F73" s="569"/>
    </row>
    <row r="74" spans="1:6" ht="30">
      <c r="A74" s="433" t="s">
        <v>1109</v>
      </c>
      <c r="B74" s="153" t="s">
        <v>467</v>
      </c>
      <c r="C74" s="168" t="s">
        <v>1211</v>
      </c>
      <c r="D74" s="39">
        <f>ROUND(+E74/8,2)</f>
        <v>0.25</v>
      </c>
      <c r="E74" s="151">
        <v>2</v>
      </c>
      <c r="F74" s="248">
        <f>+ROUND((230/21)*D74,2)</f>
        <v>2.74</v>
      </c>
    </row>
    <row r="75" spans="1:6" ht="30">
      <c r="A75" s="433" t="s">
        <v>32</v>
      </c>
      <c r="B75" s="153" t="s">
        <v>467</v>
      </c>
      <c r="C75" s="168" t="s">
        <v>1212</v>
      </c>
      <c r="D75" s="39">
        <f>ROUND(+E75/8,2)</f>
        <v>0.25</v>
      </c>
      <c r="E75" s="151">
        <v>2</v>
      </c>
      <c r="F75" s="248">
        <f>+ROUND((230/21)*D75,2)</f>
        <v>2.74</v>
      </c>
    </row>
    <row r="76" spans="1:6" ht="15">
      <c r="A76" s="521" t="s">
        <v>45</v>
      </c>
      <c r="B76" s="153"/>
      <c r="C76" s="168"/>
      <c r="D76" s="157"/>
      <c r="E76" s="151"/>
      <c r="F76" s="569"/>
    </row>
    <row r="77" spans="1:6" ht="30">
      <c r="A77" s="433" t="s">
        <v>1109</v>
      </c>
      <c r="B77" s="153" t="s">
        <v>467</v>
      </c>
      <c r="C77" s="168" t="s">
        <v>1494</v>
      </c>
      <c r="D77" s="39">
        <f>ROUND(+E77/8,2)</f>
        <v>0.25</v>
      </c>
      <c r="E77" s="151">
        <v>2</v>
      </c>
      <c r="F77" s="248">
        <f>+ROUND((230/21)*D77,2)</f>
        <v>2.74</v>
      </c>
    </row>
    <row r="78" spans="1:6" ht="15">
      <c r="A78" s="433" t="s">
        <v>32</v>
      </c>
      <c r="B78" s="153" t="s">
        <v>467</v>
      </c>
      <c r="C78" s="168" t="s">
        <v>1495</v>
      </c>
      <c r="D78" s="39">
        <f>ROUND(+E78/8,2)</f>
        <v>0.25</v>
      </c>
      <c r="E78" s="151">
        <v>2</v>
      </c>
      <c r="F78" s="248">
        <f>+ROUND((230/21)*D78,2)</f>
        <v>2.74</v>
      </c>
    </row>
    <row r="79" spans="1:6" ht="15">
      <c r="A79" s="521" t="s">
        <v>1186</v>
      </c>
      <c r="B79" s="153"/>
      <c r="C79" s="156"/>
      <c r="D79" s="157"/>
      <c r="E79" s="151"/>
      <c r="F79" s="569"/>
    </row>
    <row r="80" spans="1:6" ht="30">
      <c r="A80" s="433" t="s">
        <v>1109</v>
      </c>
      <c r="B80" s="153" t="s">
        <v>467</v>
      </c>
      <c r="C80" s="168" t="s">
        <v>1213</v>
      </c>
      <c r="D80" s="39">
        <f>ROUND(+E80/8,2)</f>
        <v>0.25</v>
      </c>
      <c r="E80" s="151">
        <v>2</v>
      </c>
      <c r="F80" s="248">
        <f>+ROUND((230/21)*D80,2)</f>
        <v>2.74</v>
      </c>
    </row>
    <row r="81" spans="1:6" ht="30">
      <c r="A81" s="433" t="s">
        <v>32</v>
      </c>
      <c r="B81" s="153" t="s">
        <v>467</v>
      </c>
      <c r="C81" s="168" t="s">
        <v>1214</v>
      </c>
      <c r="D81" s="39">
        <f>ROUND(+E81/8,2)</f>
        <v>0.25</v>
      </c>
      <c r="E81" s="151">
        <v>2</v>
      </c>
      <c r="F81" s="248">
        <f>+ROUND((230/21)*D81,2)</f>
        <v>2.74</v>
      </c>
    </row>
    <row r="82" spans="1:6" ht="15">
      <c r="A82" s="521" t="s">
        <v>1189</v>
      </c>
      <c r="B82" s="153"/>
      <c r="C82" s="168"/>
      <c r="D82" s="157"/>
      <c r="E82" s="151"/>
      <c r="F82" s="569"/>
    </row>
    <row r="83" spans="1:6" ht="30">
      <c r="A83" s="433" t="s">
        <v>1109</v>
      </c>
      <c r="B83" s="153" t="s">
        <v>467</v>
      </c>
      <c r="C83" s="156" t="s">
        <v>1215</v>
      </c>
      <c r="D83" s="39">
        <f>ROUND(+E83/8,2)</f>
        <v>0.25</v>
      </c>
      <c r="E83" s="151">
        <v>2</v>
      </c>
      <c r="F83" s="248">
        <f>+ROUND((230/21)*D83,2)</f>
        <v>2.74</v>
      </c>
    </row>
    <row r="84" spans="1:6" ht="30">
      <c r="A84" s="433" t="s">
        <v>32</v>
      </c>
      <c r="B84" s="153" t="s">
        <v>467</v>
      </c>
      <c r="C84" s="168" t="s">
        <v>1216</v>
      </c>
      <c r="D84" s="39">
        <f>ROUND(+E84/8,2)</f>
        <v>0.25</v>
      </c>
      <c r="E84" s="151">
        <v>2</v>
      </c>
      <c r="F84" s="248">
        <f>+ROUND((230/21)*D84,2)</f>
        <v>2.74</v>
      </c>
    </row>
    <row r="85" spans="1:6" ht="15">
      <c r="A85" s="521" t="s">
        <v>1192</v>
      </c>
      <c r="B85" s="153"/>
      <c r="C85" s="168"/>
      <c r="D85" s="157"/>
      <c r="E85" s="151"/>
      <c r="F85" s="569"/>
    </row>
    <row r="86" spans="1:6" ht="30">
      <c r="A86" s="433" t="s">
        <v>1109</v>
      </c>
      <c r="B86" s="153" t="s">
        <v>467</v>
      </c>
      <c r="C86" s="570" t="s">
        <v>1496</v>
      </c>
      <c r="D86" s="39">
        <f>ROUND(+E86/8,2)</f>
        <v>0.25</v>
      </c>
      <c r="E86" s="151">
        <v>2</v>
      </c>
      <c r="F86" s="248">
        <f>+ROUND((230/21)*D86,2)</f>
        <v>2.74</v>
      </c>
    </row>
    <row r="87" spans="1:6" ht="30">
      <c r="A87" s="433" t="s">
        <v>32</v>
      </c>
      <c r="B87" s="153" t="s">
        <v>467</v>
      </c>
      <c r="C87" s="168" t="s">
        <v>1217</v>
      </c>
      <c r="D87" s="39">
        <f>ROUND(+E87/8,2)</f>
        <v>0.25</v>
      </c>
      <c r="E87" s="151">
        <v>2</v>
      </c>
      <c r="F87" s="248">
        <f>+ROUND((230/21)*D87,2)</f>
        <v>2.74</v>
      </c>
    </row>
    <row r="88" spans="1:6" ht="15">
      <c r="A88" s="521" t="s">
        <v>1196</v>
      </c>
      <c r="B88" s="153"/>
      <c r="C88" s="570"/>
      <c r="D88" s="157"/>
      <c r="E88" s="151"/>
      <c r="F88" s="569"/>
    </row>
    <row r="89" spans="1:6" ht="30">
      <c r="A89" s="433" t="s">
        <v>1109</v>
      </c>
      <c r="B89" s="153" t="s">
        <v>467</v>
      </c>
      <c r="C89" s="570" t="s">
        <v>964</v>
      </c>
      <c r="D89" s="39">
        <f>ROUND(+E89/8,2)</f>
        <v>0.25</v>
      </c>
      <c r="E89" s="151">
        <v>2</v>
      </c>
      <c r="F89" s="248">
        <f>+ROUND((230/21)*D89,2)</f>
        <v>2.74</v>
      </c>
    </row>
    <row r="90" spans="1:6" ht="30">
      <c r="A90" s="433" t="s">
        <v>32</v>
      </c>
      <c r="B90" s="153" t="s">
        <v>467</v>
      </c>
      <c r="C90" s="168" t="s">
        <v>965</v>
      </c>
      <c r="D90" s="39">
        <f>ROUND(+E90/8,2)</f>
        <v>0.25</v>
      </c>
      <c r="E90" s="151">
        <v>2</v>
      </c>
      <c r="F90" s="248">
        <f>+ROUND((230/21)*D90,2)</f>
        <v>2.74</v>
      </c>
    </row>
    <row r="91" spans="1:6" ht="15">
      <c r="A91" s="521" t="s">
        <v>1200</v>
      </c>
      <c r="B91" s="153"/>
      <c r="C91" s="168"/>
      <c r="D91" s="157"/>
      <c r="E91" s="151"/>
      <c r="F91" s="569"/>
    </row>
    <row r="92" spans="1:6" ht="30">
      <c r="A92" s="433" t="s">
        <v>1109</v>
      </c>
      <c r="B92" s="153" t="s">
        <v>467</v>
      </c>
      <c r="C92" s="168" t="s">
        <v>966</v>
      </c>
      <c r="D92" s="39">
        <f>ROUND(+E92/8,2)</f>
        <v>0.25</v>
      </c>
      <c r="E92" s="151">
        <v>2</v>
      </c>
      <c r="F92" s="248">
        <f>+ROUND((230/21)*D92,2)</f>
        <v>2.74</v>
      </c>
    </row>
    <row r="93" spans="1:6" ht="30">
      <c r="A93" s="433" t="s">
        <v>32</v>
      </c>
      <c r="B93" s="153" t="s">
        <v>467</v>
      </c>
      <c r="C93" s="168" t="s">
        <v>967</v>
      </c>
      <c r="D93" s="39">
        <f>ROUND(+E93/8,2)</f>
        <v>0.25</v>
      </c>
      <c r="E93" s="151">
        <v>2</v>
      </c>
      <c r="F93" s="248">
        <f>+ROUND((230/21)*D93,2)</f>
        <v>2.74</v>
      </c>
    </row>
    <row r="94" spans="1:6" ht="30">
      <c r="A94" s="521" t="s">
        <v>1204</v>
      </c>
      <c r="B94" s="153"/>
      <c r="C94" s="168"/>
      <c r="D94" s="157"/>
      <c r="E94" s="151"/>
      <c r="F94" s="569"/>
    </row>
    <row r="95" spans="1:6" ht="30">
      <c r="A95" s="433" t="s">
        <v>1109</v>
      </c>
      <c r="B95" s="153" t="s">
        <v>467</v>
      </c>
      <c r="C95" s="168" t="s">
        <v>968</v>
      </c>
      <c r="D95" s="39">
        <f>ROUND(+E95/8,2)</f>
        <v>0.25</v>
      </c>
      <c r="E95" s="151">
        <v>2</v>
      </c>
      <c r="F95" s="248">
        <f>+ROUND((230/21)*D95,2)</f>
        <v>2.74</v>
      </c>
    </row>
    <row r="96" spans="1:6" ht="15">
      <c r="A96" s="433" t="s">
        <v>32</v>
      </c>
      <c r="B96" s="153" t="s">
        <v>467</v>
      </c>
      <c r="C96" s="168" t="s">
        <v>969</v>
      </c>
      <c r="D96" s="39">
        <f>ROUND(+E96/8,2)</f>
        <v>0.25</v>
      </c>
      <c r="E96" s="151">
        <v>2</v>
      </c>
      <c r="F96" s="248">
        <f>+ROUND((230/21)*D96,2)</f>
        <v>2.74</v>
      </c>
    </row>
    <row r="97" spans="1:6" ht="30">
      <c r="A97" s="521" t="s">
        <v>1208</v>
      </c>
      <c r="B97" s="153"/>
      <c r="C97" s="168"/>
      <c r="D97" s="157"/>
      <c r="E97" s="151"/>
      <c r="F97" s="569"/>
    </row>
    <row r="98" spans="1:6" ht="30">
      <c r="A98" s="433" t="s">
        <v>1109</v>
      </c>
      <c r="B98" s="153" t="s">
        <v>467</v>
      </c>
      <c r="C98" s="168" t="s">
        <v>970</v>
      </c>
      <c r="D98" s="39">
        <f>ROUND(+E98/8,2)</f>
        <v>0.25</v>
      </c>
      <c r="E98" s="151">
        <v>2</v>
      </c>
      <c r="F98" s="248">
        <f>+ROUND((230/21)*D98,2)</f>
        <v>2.74</v>
      </c>
    </row>
    <row r="99" spans="1:6" ht="15">
      <c r="A99" s="433" t="s">
        <v>32</v>
      </c>
      <c r="B99" s="153" t="s">
        <v>467</v>
      </c>
      <c r="C99" s="168" t="s">
        <v>971</v>
      </c>
      <c r="D99" s="39">
        <f>ROUND(+E99/8,2)</f>
        <v>0.25</v>
      </c>
      <c r="E99" s="151">
        <v>2</v>
      </c>
      <c r="F99" s="248">
        <f>+ROUND((230/21)*D99,2)</f>
        <v>2.74</v>
      </c>
    </row>
    <row r="100" spans="1:6" ht="15">
      <c r="A100" s="521"/>
      <c r="B100" s="153"/>
      <c r="C100" s="156"/>
      <c r="D100" s="157"/>
      <c r="E100" s="151"/>
      <c r="F100" s="569"/>
    </row>
    <row r="101" spans="1:6" ht="15">
      <c r="A101" s="434" t="s">
        <v>972</v>
      </c>
      <c r="B101" s="153"/>
      <c r="C101" s="168"/>
      <c r="D101" s="157"/>
      <c r="E101" s="151"/>
      <c r="F101" s="569"/>
    </row>
    <row r="102" spans="1:6" ht="15">
      <c r="A102" s="521" t="s">
        <v>1108</v>
      </c>
      <c r="B102" s="153"/>
      <c r="C102" s="168"/>
      <c r="D102" s="157"/>
      <c r="E102" s="151"/>
      <c r="F102" s="569"/>
    </row>
    <row r="103" spans="1:6" ht="15">
      <c r="A103" s="433" t="s">
        <v>1109</v>
      </c>
      <c r="B103" s="153" t="s">
        <v>467</v>
      </c>
      <c r="C103" s="168" t="s">
        <v>971</v>
      </c>
      <c r="D103" s="39">
        <f>ROUND(+E103/8,2)</f>
        <v>0.25</v>
      </c>
      <c r="E103" s="164">
        <v>2</v>
      </c>
      <c r="F103" s="248">
        <f>+ROUND((230/21)*D103,2)</f>
        <v>2.74</v>
      </c>
    </row>
    <row r="104" spans="1:6" ht="15">
      <c r="A104" s="433" t="s">
        <v>32</v>
      </c>
      <c r="B104" s="153" t="s">
        <v>467</v>
      </c>
      <c r="C104" s="156" t="s">
        <v>973</v>
      </c>
      <c r="D104" s="39">
        <f>ROUND(+E104/8,2)</f>
        <v>0.25</v>
      </c>
      <c r="E104" s="151">
        <v>2</v>
      </c>
      <c r="F104" s="248">
        <f>+ROUND((230/21)*D104,2)</f>
        <v>2.74</v>
      </c>
    </row>
    <row r="105" spans="1:6" ht="15">
      <c r="A105" s="521" t="s">
        <v>34</v>
      </c>
      <c r="B105" s="153"/>
      <c r="C105" s="168"/>
      <c r="D105" s="154"/>
      <c r="E105" s="151"/>
      <c r="F105" s="569"/>
    </row>
    <row r="106" spans="1:6" ht="30">
      <c r="A106" s="433" t="s">
        <v>1109</v>
      </c>
      <c r="B106" s="153" t="s">
        <v>467</v>
      </c>
      <c r="C106" s="168" t="s">
        <v>471</v>
      </c>
      <c r="D106" s="39">
        <f>ROUND(+E106/8,2)</f>
        <v>0.25</v>
      </c>
      <c r="E106" s="151">
        <v>2</v>
      </c>
      <c r="F106" s="248">
        <f>+ROUND((230/21)*D106,2)</f>
        <v>2.74</v>
      </c>
    </row>
    <row r="107" spans="1:6" ht="30">
      <c r="A107" s="433" t="s">
        <v>32</v>
      </c>
      <c r="B107" s="153" t="s">
        <v>467</v>
      </c>
      <c r="C107" s="570" t="s">
        <v>974</v>
      </c>
      <c r="D107" s="39">
        <f>ROUND(+E107/8,2)</f>
        <v>0.25</v>
      </c>
      <c r="E107" s="151">
        <v>2</v>
      </c>
      <c r="F107" s="248">
        <f>+ROUND((230/21)*D107,2)</f>
        <v>2.74</v>
      </c>
    </row>
    <row r="108" spans="1:6" ht="15">
      <c r="A108" s="521" t="s">
        <v>39</v>
      </c>
      <c r="B108" s="153"/>
      <c r="C108" s="168"/>
      <c r="D108" s="154"/>
      <c r="E108" s="151"/>
      <c r="F108" s="568"/>
    </row>
    <row r="109" spans="1:6" ht="15">
      <c r="A109" s="433" t="s">
        <v>1109</v>
      </c>
      <c r="B109" s="153" t="s">
        <v>467</v>
      </c>
      <c r="C109" s="570" t="s">
        <v>975</v>
      </c>
      <c r="D109" s="39">
        <f>ROUND(+E109/8,2)</f>
        <v>0.25</v>
      </c>
      <c r="E109" s="151">
        <v>2</v>
      </c>
      <c r="F109" s="248">
        <f>+ROUND((230/21)*D109,2)</f>
        <v>2.74</v>
      </c>
    </row>
    <row r="110" spans="1:6" ht="30">
      <c r="A110" s="433" t="s">
        <v>32</v>
      </c>
      <c r="B110" s="153" t="s">
        <v>467</v>
      </c>
      <c r="C110" s="570" t="s">
        <v>976</v>
      </c>
      <c r="D110" s="39">
        <f>ROUND(+E110/8,2)</f>
        <v>0.25</v>
      </c>
      <c r="E110" s="151">
        <v>2</v>
      </c>
      <c r="F110" s="248">
        <f>+ROUND((230/21)*D110,2)</f>
        <v>2.74</v>
      </c>
    </row>
    <row r="111" spans="1:6" ht="30">
      <c r="A111" s="521" t="s">
        <v>42</v>
      </c>
      <c r="B111" s="153"/>
      <c r="C111" s="168"/>
      <c r="D111" s="154"/>
      <c r="E111" s="151"/>
      <c r="F111" s="569"/>
    </row>
    <row r="112" spans="1:6" ht="15">
      <c r="A112" s="433" t="s">
        <v>1109</v>
      </c>
      <c r="B112" s="153" t="s">
        <v>467</v>
      </c>
      <c r="C112" s="168" t="s">
        <v>977</v>
      </c>
      <c r="D112" s="39">
        <f>ROUND(+E112/8,2)</f>
        <v>0.25</v>
      </c>
      <c r="E112" s="151">
        <v>2</v>
      </c>
      <c r="F112" s="248">
        <f>+ROUND((230/21)*D112,2)</f>
        <v>2.74</v>
      </c>
    </row>
    <row r="113" spans="1:6" ht="30">
      <c r="A113" s="433" t="s">
        <v>32</v>
      </c>
      <c r="B113" s="153" t="s">
        <v>467</v>
      </c>
      <c r="C113" s="168" t="s">
        <v>978</v>
      </c>
      <c r="D113" s="39">
        <f>ROUND(+E113/8,2)</f>
        <v>0.25</v>
      </c>
      <c r="E113" s="151">
        <v>2</v>
      </c>
      <c r="F113" s="248">
        <f>+ROUND((230/21)*D113,2)</f>
        <v>2.74</v>
      </c>
    </row>
    <row r="114" spans="1:6" ht="15">
      <c r="A114" s="521" t="s">
        <v>45</v>
      </c>
      <c r="B114" s="153"/>
      <c r="C114" s="168"/>
      <c r="D114" s="154"/>
      <c r="E114" s="151"/>
      <c r="F114" s="568"/>
    </row>
    <row r="115" spans="1:6" ht="15">
      <c r="A115" s="433" t="s">
        <v>1109</v>
      </c>
      <c r="B115" s="153" t="s">
        <v>467</v>
      </c>
      <c r="C115" s="168" t="s">
        <v>979</v>
      </c>
      <c r="D115" s="39">
        <f>ROUND(+E115/8,2)</f>
        <v>0.25</v>
      </c>
      <c r="E115" s="151">
        <v>2</v>
      </c>
      <c r="F115" s="248">
        <f>+ROUND((230/21)*D115,2)</f>
        <v>2.74</v>
      </c>
    </row>
    <row r="116" spans="1:6" ht="30">
      <c r="A116" s="433" t="s">
        <v>32</v>
      </c>
      <c r="B116" s="153" t="s">
        <v>467</v>
      </c>
      <c r="C116" s="168" t="s">
        <v>980</v>
      </c>
      <c r="D116" s="39">
        <f>ROUND(+E116/8,2)</f>
        <v>0.25</v>
      </c>
      <c r="E116" s="151">
        <v>2</v>
      </c>
      <c r="F116" s="248">
        <f>+ROUND((230/21)*D116,2)</f>
        <v>2.74</v>
      </c>
    </row>
    <row r="117" spans="1:6" ht="15.75" thickBot="1">
      <c r="A117" s="538"/>
      <c r="B117" s="539"/>
      <c r="C117" s="584"/>
      <c r="D117" s="585"/>
      <c r="E117" s="427"/>
      <c r="F117" s="586"/>
    </row>
    <row r="118" spans="1:6" ht="29.25" thickBot="1">
      <c r="A118" s="550"/>
      <c r="B118" s="592"/>
      <c r="C118" s="581" t="s">
        <v>472</v>
      </c>
      <c r="D118" s="536">
        <f>SUM(D120:D127)</f>
        <v>1.5</v>
      </c>
      <c r="E118" s="536">
        <f>SUM(E120:E127)</f>
        <v>12</v>
      </c>
      <c r="F118" s="537">
        <f>SUM(F120:F127)</f>
        <v>16.44</v>
      </c>
    </row>
    <row r="119" spans="1:6" ht="15">
      <c r="A119" s="528" t="s">
        <v>1186</v>
      </c>
      <c r="B119" s="587"/>
      <c r="C119" s="588"/>
      <c r="D119" s="589"/>
      <c r="E119" s="590"/>
      <c r="F119" s="591"/>
    </row>
    <row r="120" spans="1:6" ht="30">
      <c r="A120" s="433" t="s">
        <v>36</v>
      </c>
      <c r="B120" s="153" t="s">
        <v>467</v>
      </c>
      <c r="C120" s="168" t="s">
        <v>473</v>
      </c>
      <c r="D120" s="39">
        <f>ROUND(+E120/8,2)</f>
        <v>0.25</v>
      </c>
      <c r="E120" s="166">
        <v>2</v>
      </c>
      <c r="F120" s="248">
        <f>+ROUND((230/21)*D120,2)</f>
        <v>2.74</v>
      </c>
    </row>
    <row r="121" spans="1:6" ht="30">
      <c r="A121" s="433" t="s">
        <v>468</v>
      </c>
      <c r="B121" s="153" t="s">
        <v>467</v>
      </c>
      <c r="C121" s="168" t="s">
        <v>982</v>
      </c>
      <c r="D121" s="39">
        <f>ROUND(+E121/8,2)</f>
        <v>0.25</v>
      </c>
      <c r="E121" s="166">
        <v>2</v>
      </c>
      <c r="F121" s="248">
        <f>+ROUND((230/21)*D121,2)</f>
        <v>2.74</v>
      </c>
    </row>
    <row r="122" spans="1:6" ht="15">
      <c r="A122" s="521" t="s">
        <v>1189</v>
      </c>
      <c r="B122" s="153"/>
      <c r="C122" s="156"/>
      <c r="D122" s="154"/>
      <c r="E122" s="166"/>
      <c r="F122" s="569"/>
    </row>
    <row r="123" spans="1:6" ht="30">
      <c r="A123" s="433" t="s">
        <v>36</v>
      </c>
      <c r="B123" s="153" t="s">
        <v>467</v>
      </c>
      <c r="C123" s="168" t="s">
        <v>474</v>
      </c>
      <c r="D123" s="39">
        <f>ROUND(+E123/8,2)</f>
        <v>0.25</v>
      </c>
      <c r="E123" s="166">
        <v>2</v>
      </c>
      <c r="F123" s="248">
        <f>+ROUND((230/21)*D123,2)</f>
        <v>2.74</v>
      </c>
    </row>
    <row r="124" spans="1:6" ht="30">
      <c r="A124" s="433" t="s">
        <v>468</v>
      </c>
      <c r="B124" s="153" t="s">
        <v>467</v>
      </c>
      <c r="C124" s="168" t="s">
        <v>475</v>
      </c>
      <c r="D124" s="39">
        <f>ROUND(+E124/8,2)</f>
        <v>0.25</v>
      </c>
      <c r="E124" s="166">
        <v>2</v>
      </c>
      <c r="F124" s="248">
        <f>+ROUND((230/21)*D124,2)</f>
        <v>2.74</v>
      </c>
    </row>
    <row r="125" spans="1:6" ht="15">
      <c r="A125" s="521" t="s">
        <v>1192</v>
      </c>
      <c r="B125" s="153"/>
      <c r="C125" s="570"/>
      <c r="D125" s="154"/>
      <c r="E125" s="166"/>
      <c r="F125" s="568"/>
    </row>
    <row r="126" spans="1:6" ht="30">
      <c r="A126" s="433" t="s">
        <v>36</v>
      </c>
      <c r="B126" s="153" t="s">
        <v>467</v>
      </c>
      <c r="C126" s="168" t="s">
        <v>476</v>
      </c>
      <c r="D126" s="39">
        <f>ROUND(+E126/8,2)</f>
        <v>0.25</v>
      </c>
      <c r="E126" s="166">
        <v>2</v>
      </c>
      <c r="F126" s="248">
        <f>+ROUND((230/21)*D126,2)</f>
        <v>2.74</v>
      </c>
    </row>
    <row r="127" spans="1:6" ht="45">
      <c r="A127" s="433" t="s">
        <v>468</v>
      </c>
      <c r="B127" s="153" t="s">
        <v>467</v>
      </c>
      <c r="C127" s="570" t="s">
        <v>477</v>
      </c>
      <c r="D127" s="39">
        <f>ROUND(+E127/8,2)</f>
        <v>0.25</v>
      </c>
      <c r="E127" s="166">
        <v>2</v>
      </c>
      <c r="F127" s="248">
        <f>+ROUND((230/21)*D127,2)</f>
        <v>2.74</v>
      </c>
    </row>
    <row r="128" spans="1:6" ht="15.75" thickBot="1">
      <c r="A128" s="538"/>
      <c r="B128" s="539"/>
      <c r="C128" s="593"/>
      <c r="D128" s="585"/>
      <c r="E128" s="594"/>
      <c r="F128" s="586"/>
    </row>
    <row r="129" spans="1:6" ht="29.25" thickBot="1">
      <c r="A129" s="541"/>
      <c r="B129" s="535"/>
      <c r="C129" s="581" t="s">
        <v>478</v>
      </c>
      <c r="D129" s="536">
        <f>SUM(D131:D142)</f>
        <v>2</v>
      </c>
      <c r="E129" s="536">
        <f>SUM(E131:E142)</f>
        <v>16</v>
      </c>
      <c r="F129" s="537">
        <f>SUM(F131:F142)</f>
        <v>21.92</v>
      </c>
    </row>
    <row r="130" spans="1:6" ht="15">
      <c r="A130" s="528" t="s">
        <v>1196</v>
      </c>
      <c r="B130" s="529"/>
      <c r="C130" s="530"/>
      <c r="D130" s="531"/>
      <c r="E130" s="567"/>
      <c r="F130" s="574"/>
    </row>
    <row r="131" spans="1:6" ht="15">
      <c r="A131" s="433" t="s">
        <v>1109</v>
      </c>
      <c r="B131" s="153" t="s">
        <v>467</v>
      </c>
      <c r="C131" s="168" t="s">
        <v>479</v>
      </c>
      <c r="D131" s="39">
        <f>ROUND(+E131/8,2)</f>
        <v>0.25</v>
      </c>
      <c r="E131" s="166">
        <v>2</v>
      </c>
      <c r="F131" s="248">
        <f>+ROUND((230/21)*D131,2)</f>
        <v>2.74</v>
      </c>
    </row>
    <row r="132" spans="1:6" ht="15">
      <c r="A132" s="433" t="s">
        <v>32</v>
      </c>
      <c r="B132" s="153" t="s">
        <v>467</v>
      </c>
      <c r="C132" s="168" t="s">
        <v>480</v>
      </c>
      <c r="D132" s="39">
        <f>ROUND(+E132/8,2)</f>
        <v>0.25</v>
      </c>
      <c r="E132" s="166">
        <v>2</v>
      </c>
      <c r="F132" s="248">
        <f>+ROUND((230/21)*D132,2)</f>
        <v>2.74</v>
      </c>
    </row>
    <row r="133" spans="1:6" ht="15">
      <c r="A133" s="433"/>
      <c r="B133" s="153"/>
      <c r="C133" s="156"/>
      <c r="D133" s="154"/>
      <c r="E133" s="166"/>
      <c r="F133" s="568"/>
    </row>
    <row r="134" spans="1:6" ht="15">
      <c r="A134" s="521" t="s">
        <v>1200</v>
      </c>
      <c r="B134" s="153"/>
      <c r="C134" s="168"/>
      <c r="D134" s="154"/>
      <c r="E134" s="166"/>
      <c r="F134" s="248"/>
    </row>
    <row r="135" spans="1:6" ht="15">
      <c r="A135" s="433" t="s">
        <v>1109</v>
      </c>
      <c r="B135" s="153" t="s">
        <v>467</v>
      </c>
      <c r="C135" s="168" t="s">
        <v>481</v>
      </c>
      <c r="D135" s="39">
        <f>ROUND(+E135/8,2)</f>
        <v>0.25</v>
      </c>
      <c r="E135" s="166">
        <v>2</v>
      </c>
      <c r="F135" s="248">
        <f>+ROUND((230/21)*D135,2)</f>
        <v>2.74</v>
      </c>
    </row>
    <row r="136" spans="1:6" ht="15">
      <c r="A136" s="433" t="s">
        <v>32</v>
      </c>
      <c r="B136" s="153" t="s">
        <v>467</v>
      </c>
      <c r="C136" s="570" t="s">
        <v>482</v>
      </c>
      <c r="D136" s="39">
        <f>ROUND(+E136/8,2)</f>
        <v>0.25</v>
      </c>
      <c r="E136" s="166">
        <v>2</v>
      </c>
      <c r="F136" s="248">
        <f>+ROUND((230/21)*D136,2)</f>
        <v>2.74</v>
      </c>
    </row>
    <row r="137" spans="1:6" ht="30">
      <c r="A137" s="521" t="s">
        <v>1204</v>
      </c>
      <c r="B137" s="153"/>
      <c r="C137" s="168"/>
      <c r="D137" s="154"/>
      <c r="E137" s="166"/>
      <c r="F137" s="568"/>
    </row>
    <row r="138" spans="1:6" ht="30">
      <c r="A138" s="433" t="s">
        <v>1109</v>
      </c>
      <c r="B138" s="153" t="s">
        <v>467</v>
      </c>
      <c r="C138" s="570" t="s">
        <v>483</v>
      </c>
      <c r="D138" s="39">
        <f>ROUND(+E138/8,2)</f>
        <v>0.25</v>
      </c>
      <c r="E138" s="166">
        <v>2</v>
      </c>
      <c r="F138" s="248">
        <f>+ROUND((230/21)*D138,2)</f>
        <v>2.74</v>
      </c>
    </row>
    <row r="139" spans="1:6" ht="30">
      <c r="A139" s="433" t="s">
        <v>32</v>
      </c>
      <c r="B139" s="153" t="s">
        <v>467</v>
      </c>
      <c r="C139" s="168" t="s">
        <v>484</v>
      </c>
      <c r="D139" s="39">
        <f>ROUND(+E139/8,2)</f>
        <v>0.25</v>
      </c>
      <c r="E139" s="166">
        <v>2</v>
      </c>
      <c r="F139" s="248">
        <f>+ROUND((230/21)*D139,2)</f>
        <v>2.74</v>
      </c>
    </row>
    <row r="140" spans="1:6" ht="30">
      <c r="A140" s="521" t="s">
        <v>1208</v>
      </c>
      <c r="B140" s="153"/>
      <c r="C140" s="168"/>
      <c r="D140" s="154"/>
      <c r="E140" s="166"/>
      <c r="F140" s="569"/>
    </row>
    <row r="141" spans="1:6" ht="15">
      <c r="A141" s="433" t="s">
        <v>1109</v>
      </c>
      <c r="B141" s="153" t="s">
        <v>467</v>
      </c>
      <c r="C141" s="156" t="s">
        <v>485</v>
      </c>
      <c r="D141" s="39">
        <f>ROUND(+E141/8,2)</f>
        <v>0.25</v>
      </c>
      <c r="E141" s="166">
        <v>2</v>
      </c>
      <c r="F141" s="248">
        <f>+ROUND((230/21)*D141,2)</f>
        <v>2.74</v>
      </c>
    </row>
    <row r="142" spans="1:6" ht="15.75" thickBot="1">
      <c r="A142" s="522" t="s">
        <v>32</v>
      </c>
      <c r="B142" s="523" t="s">
        <v>467</v>
      </c>
      <c r="C142" s="391" t="s">
        <v>486</v>
      </c>
      <c r="D142" s="274">
        <f>ROUND(+E142/8,2)</f>
        <v>0.25</v>
      </c>
      <c r="E142" s="571">
        <v>2</v>
      </c>
      <c r="F142" s="275">
        <f>+ROUND((230/21)*D142,2)</f>
        <v>2.74</v>
      </c>
    </row>
    <row r="143" spans="1:6" ht="15.75" thickBot="1">
      <c r="A143" s="291"/>
      <c r="B143" s="413"/>
      <c r="C143" s="413" t="s">
        <v>407</v>
      </c>
      <c r="D143" s="238">
        <f>+D13+D33+D58+D118+D129</f>
        <v>19.75</v>
      </c>
      <c r="E143" s="238">
        <f>+E13+E33+E58+E118+E129</f>
        <v>158</v>
      </c>
      <c r="F143" s="239">
        <f>+F13+F33+F58+F118+F129</f>
        <v>216.46000000000004</v>
      </c>
    </row>
    <row r="146" spans="4:6" ht="15">
      <c r="D146" s="37"/>
      <c r="E146" s="37"/>
      <c r="F146" s="37"/>
    </row>
  </sheetData>
  <sheetProtection/>
  <autoFilter ref="F1:F146"/>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25"/>
  <sheetViews>
    <sheetView zoomScalePageLayoutView="0" workbookViewId="0" topLeftCell="A94">
      <selection activeCell="A104" sqref="A104:IV104"/>
    </sheetView>
  </sheetViews>
  <sheetFormatPr defaultColWidth="9.140625" defaultRowHeight="15"/>
  <cols>
    <col min="1" max="1" width="13.421875" style="10" customWidth="1"/>
    <col min="2" max="2" width="18.57421875" style="10" customWidth="1"/>
    <col min="3" max="3" width="52.421875" style="10" customWidth="1"/>
    <col min="4" max="4" width="12.421875" style="10" customWidth="1"/>
    <col min="5" max="5" width="12.00390625" style="10" customWidth="1"/>
    <col min="6" max="6" width="22.7109375" style="10" customWidth="1"/>
    <col min="7" max="16384" width="9.140625" style="10" customWidth="1"/>
  </cols>
  <sheetData>
    <row r="1" spans="1:6" ht="15">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06" t="s">
        <v>1178</v>
      </c>
      <c r="B7" s="606"/>
      <c r="C7" s="606"/>
      <c r="D7" s="606"/>
      <c r="E7" s="606"/>
      <c r="F7" s="606"/>
    </row>
    <row r="8" ht="15.75" thickBot="1"/>
    <row r="9" spans="1:6" ht="15" customHeight="1">
      <c r="A9" s="640" t="s">
        <v>232</v>
      </c>
      <c r="B9" s="642" t="s">
        <v>233</v>
      </c>
      <c r="C9" s="642" t="s">
        <v>234</v>
      </c>
      <c r="D9" s="644" t="s">
        <v>235</v>
      </c>
      <c r="E9" s="645"/>
      <c r="F9" s="638" t="s">
        <v>405</v>
      </c>
    </row>
    <row r="10" spans="1:6" ht="15">
      <c r="A10" s="641"/>
      <c r="B10" s="643"/>
      <c r="C10" s="643"/>
      <c r="D10" s="646"/>
      <c r="E10" s="647"/>
      <c r="F10" s="639"/>
    </row>
    <row r="11" spans="1:6" ht="63.75" customHeight="1" thickBot="1">
      <c r="A11" s="641"/>
      <c r="B11" s="643"/>
      <c r="C11" s="643"/>
      <c r="D11" s="224" t="s">
        <v>1221</v>
      </c>
      <c r="E11" s="224" t="s">
        <v>1222</v>
      </c>
      <c r="F11" s="639"/>
    </row>
    <row r="12" spans="1:6" ht="43.5" thickBot="1">
      <c r="A12" s="278" t="s">
        <v>1223</v>
      </c>
      <c r="B12" s="226"/>
      <c r="C12" s="279" t="s">
        <v>1246</v>
      </c>
      <c r="D12" s="280"/>
      <c r="E12" s="280"/>
      <c r="F12" s="281"/>
    </row>
    <row r="13" spans="1:6" ht="15.75" thickBot="1">
      <c r="A13" s="302"/>
      <c r="B13" s="230"/>
      <c r="C13" s="231" t="s">
        <v>1242</v>
      </c>
      <c r="D13" s="300">
        <f>SUM(D14:D34)</f>
        <v>14</v>
      </c>
      <c r="E13" s="300">
        <f>SUM(E14:E34)</f>
        <v>112</v>
      </c>
      <c r="F13" s="299">
        <f>SUM(F14:F34)</f>
        <v>153.37000000000003</v>
      </c>
    </row>
    <row r="14" spans="1:9" ht="15">
      <c r="A14" s="246">
        <v>1</v>
      </c>
      <c r="B14" s="25" t="s">
        <v>1177</v>
      </c>
      <c r="C14" s="294" t="s">
        <v>1224</v>
      </c>
      <c r="D14" s="208">
        <f>ROUND(+E14/8,2)</f>
        <v>0.5</v>
      </c>
      <c r="E14" s="295">
        <v>4</v>
      </c>
      <c r="F14" s="254">
        <f>+ROUND((230/21)*D14,2)</f>
        <v>5.48</v>
      </c>
      <c r="I14" s="37"/>
    </row>
    <row r="15" spans="1:9" ht="33.75" customHeight="1">
      <c r="A15" s="92">
        <v>2</v>
      </c>
      <c r="B15" s="13" t="s">
        <v>1177</v>
      </c>
      <c r="C15" s="17" t="s">
        <v>1225</v>
      </c>
      <c r="D15" s="39">
        <f aca="true" t="shared" si="0" ref="D15:D34">ROUND(+E15/8,2)</f>
        <v>0.25</v>
      </c>
      <c r="E15" s="26">
        <v>2</v>
      </c>
      <c r="F15" s="248">
        <f aca="true" t="shared" si="1" ref="F15:F34">+ROUND((230/21)*D15,2)</f>
        <v>2.74</v>
      </c>
      <c r="I15" s="37"/>
    </row>
    <row r="16" spans="1:9" ht="15">
      <c r="A16" s="92">
        <v>3</v>
      </c>
      <c r="B16" s="13" t="s">
        <v>1177</v>
      </c>
      <c r="C16" s="17" t="s">
        <v>1226</v>
      </c>
      <c r="D16" s="39">
        <f t="shared" si="0"/>
        <v>0.5</v>
      </c>
      <c r="E16" s="26">
        <v>4</v>
      </c>
      <c r="F16" s="248">
        <f t="shared" si="1"/>
        <v>5.48</v>
      </c>
      <c r="I16" s="37"/>
    </row>
    <row r="17" spans="1:9" ht="15">
      <c r="A17" s="92">
        <v>4</v>
      </c>
      <c r="B17" s="13" t="s">
        <v>1177</v>
      </c>
      <c r="C17" s="17" t="s">
        <v>1227</v>
      </c>
      <c r="D17" s="39">
        <f t="shared" si="0"/>
        <v>0.25</v>
      </c>
      <c r="E17" s="26">
        <v>2</v>
      </c>
      <c r="F17" s="248">
        <f t="shared" si="1"/>
        <v>2.74</v>
      </c>
      <c r="I17" s="37"/>
    </row>
    <row r="18" spans="1:9" ht="15">
      <c r="A18" s="92">
        <v>5</v>
      </c>
      <c r="B18" s="13" t="s">
        <v>1177</v>
      </c>
      <c r="C18" s="17" t="s">
        <v>1228</v>
      </c>
      <c r="D18" s="39">
        <f t="shared" si="0"/>
        <v>0.5</v>
      </c>
      <c r="E18" s="26">
        <v>4</v>
      </c>
      <c r="F18" s="248">
        <f t="shared" si="1"/>
        <v>5.48</v>
      </c>
      <c r="I18" s="37"/>
    </row>
    <row r="19" spans="1:6" ht="30">
      <c r="A19" s="96">
        <v>6</v>
      </c>
      <c r="B19" s="13" t="s">
        <v>1177</v>
      </c>
      <c r="C19" s="17" t="s">
        <v>1229</v>
      </c>
      <c r="D19" s="39">
        <f t="shared" si="0"/>
        <v>0.5</v>
      </c>
      <c r="E19" s="26">
        <v>4</v>
      </c>
      <c r="F19" s="248">
        <f t="shared" si="1"/>
        <v>5.48</v>
      </c>
    </row>
    <row r="20" spans="1:6" ht="30">
      <c r="A20" s="92">
        <v>7</v>
      </c>
      <c r="B20" s="13" t="s">
        <v>1177</v>
      </c>
      <c r="C20" s="17" t="s">
        <v>1230</v>
      </c>
      <c r="D20" s="39">
        <f t="shared" si="0"/>
        <v>1</v>
      </c>
      <c r="E20" s="26">
        <v>8</v>
      </c>
      <c r="F20" s="248">
        <f t="shared" si="1"/>
        <v>10.95</v>
      </c>
    </row>
    <row r="21" spans="1:8" ht="30">
      <c r="A21" s="96">
        <v>7</v>
      </c>
      <c r="B21" s="13" t="s">
        <v>1177</v>
      </c>
      <c r="C21" s="17" t="s">
        <v>1231</v>
      </c>
      <c r="D21" s="39">
        <f t="shared" si="0"/>
        <v>2</v>
      </c>
      <c r="E21" s="26">
        <v>16</v>
      </c>
      <c r="F21" s="248">
        <f t="shared" si="1"/>
        <v>21.9</v>
      </c>
      <c r="H21" s="16"/>
    </row>
    <row r="22" spans="1:6" ht="30">
      <c r="A22" s="96">
        <v>8</v>
      </c>
      <c r="B22" s="13" t="s">
        <v>1177</v>
      </c>
      <c r="C22" s="17" t="s">
        <v>1232</v>
      </c>
      <c r="D22" s="39">
        <f t="shared" si="0"/>
        <v>1.75</v>
      </c>
      <c r="E22" s="26">
        <v>14</v>
      </c>
      <c r="F22" s="248">
        <f t="shared" si="1"/>
        <v>19.17</v>
      </c>
    </row>
    <row r="23" spans="1:6" ht="45">
      <c r="A23" s="96">
        <v>10</v>
      </c>
      <c r="B23" s="13" t="s">
        <v>1177</v>
      </c>
      <c r="C23" s="17" t="s">
        <v>1245</v>
      </c>
      <c r="D23" s="39">
        <f t="shared" si="0"/>
        <v>2.5</v>
      </c>
      <c r="E23" s="26">
        <v>20</v>
      </c>
      <c r="F23" s="248">
        <f t="shared" si="1"/>
        <v>27.38</v>
      </c>
    </row>
    <row r="24" spans="1:6" ht="15">
      <c r="A24" s="96">
        <v>11</v>
      </c>
      <c r="B24" s="13" t="s">
        <v>1177</v>
      </c>
      <c r="C24" s="17" t="s">
        <v>1233</v>
      </c>
      <c r="D24" s="39">
        <f t="shared" si="0"/>
        <v>0.25</v>
      </c>
      <c r="E24" s="26">
        <v>2</v>
      </c>
      <c r="F24" s="248">
        <f t="shared" si="1"/>
        <v>2.74</v>
      </c>
    </row>
    <row r="25" spans="1:6" ht="15">
      <c r="A25" s="96">
        <v>12</v>
      </c>
      <c r="B25" s="13" t="s">
        <v>1177</v>
      </c>
      <c r="C25" s="17" t="s">
        <v>1234</v>
      </c>
      <c r="D25" s="39">
        <f t="shared" si="0"/>
        <v>0.5</v>
      </c>
      <c r="E25" s="26">
        <v>4</v>
      </c>
      <c r="F25" s="248">
        <f t="shared" si="1"/>
        <v>5.48</v>
      </c>
    </row>
    <row r="26" spans="1:6" ht="15">
      <c r="A26" s="96">
        <v>13</v>
      </c>
      <c r="B26" s="13" t="s">
        <v>1177</v>
      </c>
      <c r="C26" s="17" t="s">
        <v>1235</v>
      </c>
      <c r="D26" s="39">
        <f t="shared" si="0"/>
        <v>0.25</v>
      </c>
      <c r="E26" s="26">
        <v>2</v>
      </c>
      <c r="F26" s="248">
        <f t="shared" si="1"/>
        <v>2.74</v>
      </c>
    </row>
    <row r="27" spans="1:6" ht="30">
      <c r="A27" s="96">
        <v>14</v>
      </c>
      <c r="B27" s="13" t="s">
        <v>1177</v>
      </c>
      <c r="C27" s="17" t="s">
        <v>1236</v>
      </c>
      <c r="D27" s="39">
        <f t="shared" si="0"/>
        <v>0.5</v>
      </c>
      <c r="E27" s="26">
        <v>4</v>
      </c>
      <c r="F27" s="248">
        <f t="shared" si="1"/>
        <v>5.48</v>
      </c>
    </row>
    <row r="28" spans="1:6" ht="30">
      <c r="A28" s="96">
        <v>15</v>
      </c>
      <c r="B28" s="13" t="s">
        <v>1177</v>
      </c>
      <c r="C28" s="17" t="s">
        <v>1237</v>
      </c>
      <c r="D28" s="39">
        <f t="shared" si="0"/>
        <v>0.5</v>
      </c>
      <c r="E28" s="26">
        <v>4</v>
      </c>
      <c r="F28" s="248">
        <f t="shared" si="1"/>
        <v>5.48</v>
      </c>
    </row>
    <row r="29" spans="1:6" ht="15">
      <c r="A29" s="96">
        <v>16</v>
      </c>
      <c r="B29" s="13" t="s">
        <v>1177</v>
      </c>
      <c r="C29" s="17" t="s">
        <v>1238</v>
      </c>
      <c r="D29" s="39">
        <f t="shared" si="0"/>
        <v>0.25</v>
      </c>
      <c r="E29" s="26">
        <v>2</v>
      </c>
      <c r="F29" s="248">
        <f t="shared" si="1"/>
        <v>2.74</v>
      </c>
    </row>
    <row r="30" spans="1:6" ht="30">
      <c r="A30" s="96">
        <v>17</v>
      </c>
      <c r="B30" s="13" t="s">
        <v>1177</v>
      </c>
      <c r="C30" s="17" t="s">
        <v>1239</v>
      </c>
      <c r="D30" s="39">
        <f t="shared" si="0"/>
        <v>0.75</v>
      </c>
      <c r="E30" s="26">
        <v>6</v>
      </c>
      <c r="F30" s="248">
        <f t="shared" si="1"/>
        <v>8.21</v>
      </c>
    </row>
    <row r="31" spans="1:6" ht="15">
      <c r="A31" s="96">
        <v>18</v>
      </c>
      <c r="B31" s="13" t="s">
        <v>1177</v>
      </c>
      <c r="C31" s="17" t="s">
        <v>1240</v>
      </c>
      <c r="D31" s="39">
        <f t="shared" si="0"/>
        <v>0.25</v>
      </c>
      <c r="E31" s="26">
        <v>2</v>
      </c>
      <c r="F31" s="248">
        <f t="shared" si="1"/>
        <v>2.74</v>
      </c>
    </row>
    <row r="32" spans="1:6" ht="15">
      <c r="A32" s="96">
        <v>19</v>
      </c>
      <c r="B32" s="13" t="s">
        <v>1177</v>
      </c>
      <c r="C32" s="17" t="s">
        <v>1241</v>
      </c>
      <c r="D32" s="39">
        <f t="shared" si="0"/>
        <v>0.25</v>
      </c>
      <c r="E32" s="26">
        <v>2</v>
      </c>
      <c r="F32" s="248">
        <f t="shared" si="1"/>
        <v>2.74</v>
      </c>
    </row>
    <row r="33" spans="1:6" ht="30">
      <c r="A33" s="96">
        <v>20</v>
      </c>
      <c r="B33" s="13" t="s">
        <v>1177</v>
      </c>
      <c r="C33" s="17" t="s">
        <v>1243</v>
      </c>
      <c r="D33" s="39">
        <f t="shared" si="0"/>
        <v>0.5</v>
      </c>
      <c r="E33" s="26">
        <v>4</v>
      </c>
      <c r="F33" s="248">
        <f t="shared" si="1"/>
        <v>5.48</v>
      </c>
    </row>
    <row r="34" spans="1:6" ht="30">
      <c r="A34" s="96">
        <v>21</v>
      </c>
      <c r="B34" s="13" t="s">
        <v>1177</v>
      </c>
      <c r="C34" s="17" t="s">
        <v>1244</v>
      </c>
      <c r="D34" s="39">
        <f t="shared" si="0"/>
        <v>0.25</v>
      </c>
      <c r="E34" s="26">
        <v>2</v>
      </c>
      <c r="F34" s="248">
        <f t="shared" si="1"/>
        <v>2.74</v>
      </c>
    </row>
    <row r="35" spans="1:6" ht="15.75" thickBot="1">
      <c r="A35" s="282"/>
      <c r="B35" s="121"/>
      <c r="C35" s="41"/>
      <c r="D35" s="283"/>
      <c r="E35" s="283"/>
      <c r="F35" s="253"/>
    </row>
    <row r="36" spans="1:6" ht="29.25" thickBot="1">
      <c r="A36" s="284" t="s">
        <v>1247</v>
      </c>
      <c r="B36" s="285"/>
      <c r="C36" s="279" t="s">
        <v>1248</v>
      </c>
      <c r="D36" s="221"/>
      <c r="E36" s="221"/>
      <c r="F36" s="286"/>
    </row>
    <row r="37" spans="1:8" ht="15.75" thickBot="1">
      <c r="A37" s="303"/>
      <c r="B37" s="231"/>
      <c r="C37" s="297" t="s">
        <v>1242</v>
      </c>
      <c r="D37" s="300">
        <f>SUM(D38:D63)</f>
        <v>12.560000000000004</v>
      </c>
      <c r="E37" s="304">
        <f>SUM(E38:E63)</f>
        <v>100</v>
      </c>
      <c r="F37" s="299">
        <f>SUM(F38:F63)</f>
        <v>137.55999999999997</v>
      </c>
      <c r="H37" s="37"/>
    </row>
    <row r="38" spans="1:8" ht="15">
      <c r="A38" s="293">
        <v>1</v>
      </c>
      <c r="B38" s="25" t="s">
        <v>1177</v>
      </c>
      <c r="C38" s="294" t="s">
        <v>1249</v>
      </c>
      <c r="D38" s="208">
        <f>ROUND(+E38/8,2)</f>
        <v>1</v>
      </c>
      <c r="E38" s="295">
        <v>8</v>
      </c>
      <c r="F38" s="254">
        <f aca="true" t="shared" si="2" ref="F38:F63">+ROUND((230/21)*D38,2)</f>
        <v>10.95</v>
      </c>
      <c r="H38" s="37"/>
    </row>
    <row r="39" spans="1:8" ht="45">
      <c r="A39" s="96">
        <v>2</v>
      </c>
      <c r="B39" s="13" t="s">
        <v>1177</v>
      </c>
      <c r="C39" s="17" t="s">
        <v>1277</v>
      </c>
      <c r="D39" s="39">
        <f aca="true" t="shared" si="3" ref="D39:D63">ROUND(+E39/8,2)</f>
        <v>0.75</v>
      </c>
      <c r="E39" s="26">
        <v>6</v>
      </c>
      <c r="F39" s="248">
        <f t="shared" si="2"/>
        <v>8.21</v>
      </c>
      <c r="H39" s="37"/>
    </row>
    <row r="40" spans="1:8" ht="30">
      <c r="A40" s="96">
        <v>3</v>
      </c>
      <c r="B40" s="13" t="s">
        <v>1177</v>
      </c>
      <c r="C40" s="17" t="s">
        <v>1278</v>
      </c>
      <c r="D40" s="39">
        <f t="shared" si="3"/>
        <v>0.5</v>
      </c>
      <c r="E40" s="26">
        <v>4</v>
      </c>
      <c r="F40" s="248">
        <f t="shared" si="2"/>
        <v>5.48</v>
      </c>
      <c r="H40" s="37"/>
    </row>
    <row r="41" spans="1:8" ht="30">
      <c r="A41" s="96">
        <v>4</v>
      </c>
      <c r="B41" s="13" t="s">
        <v>1177</v>
      </c>
      <c r="C41" s="17" t="s">
        <v>1279</v>
      </c>
      <c r="D41" s="39">
        <f t="shared" si="3"/>
        <v>0.5</v>
      </c>
      <c r="E41" s="26">
        <v>4</v>
      </c>
      <c r="F41" s="248">
        <f t="shared" si="2"/>
        <v>5.48</v>
      </c>
      <c r="H41" s="37"/>
    </row>
    <row r="42" spans="1:8" ht="15">
      <c r="A42" s="96">
        <v>5</v>
      </c>
      <c r="B42" s="13" t="s">
        <v>1177</v>
      </c>
      <c r="C42" s="17" t="s">
        <v>1280</v>
      </c>
      <c r="D42" s="39">
        <f t="shared" si="3"/>
        <v>1</v>
      </c>
      <c r="E42" s="26">
        <v>8</v>
      </c>
      <c r="F42" s="248">
        <f t="shared" si="2"/>
        <v>10.95</v>
      </c>
      <c r="H42" s="37"/>
    </row>
    <row r="43" spans="1:8" ht="15">
      <c r="A43" s="96">
        <v>6</v>
      </c>
      <c r="B43" s="13" t="s">
        <v>1177</v>
      </c>
      <c r="C43" s="17" t="s">
        <v>1281</v>
      </c>
      <c r="D43" s="39">
        <f t="shared" si="3"/>
        <v>0.5</v>
      </c>
      <c r="E43" s="26">
        <v>4</v>
      </c>
      <c r="F43" s="248">
        <f t="shared" si="2"/>
        <v>5.48</v>
      </c>
      <c r="H43" s="37"/>
    </row>
    <row r="44" spans="1:8" ht="30">
      <c r="A44" s="96">
        <v>7</v>
      </c>
      <c r="B44" s="13" t="s">
        <v>1177</v>
      </c>
      <c r="C44" s="17" t="s">
        <v>1282</v>
      </c>
      <c r="D44" s="39">
        <f t="shared" si="3"/>
        <v>0.38</v>
      </c>
      <c r="E44" s="26">
        <v>3</v>
      </c>
      <c r="F44" s="248">
        <f t="shared" si="2"/>
        <v>4.16</v>
      </c>
      <c r="H44" s="37"/>
    </row>
    <row r="45" spans="1:8" ht="15">
      <c r="A45" s="96">
        <v>8</v>
      </c>
      <c r="B45" s="13" t="s">
        <v>1177</v>
      </c>
      <c r="C45" s="17" t="s">
        <v>1283</v>
      </c>
      <c r="D45" s="39">
        <f t="shared" si="3"/>
        <v>0.25</v>
      </c>
      <c r="E45" s="26">
        <v>2</v>
      </c>
      <c r="F45" s="248">
        <f t="shared" si="2"/>
        <v>2.74</v>
      </c>
      <c r="H45" s="37"/>
    </row>
    <row r="46" spans="1:8" ht="30">
      <c r="A46" s="96">
        <v>9</v>
      </c>
      <c r="B46" s="13" t="s">
        <v>1177</v>
      </c>
      <c r="C46" s="17" t="s">
        <v>1284</v>
      </c>
      <c r="D46" s="39">
        <f t="shared" si="3"/>
        <v>0.38</v>
      </c>
      <c r="E46" s="26">
        <v>3</v>
      </c>
      <c r="F46" s="248">
        <f t="shared" si="2"/>
        <v>4.16</v>
      </c>
      <c r="H46" s="37"/>
    </row>
    <row r="47" spans="1:8" ht="15">
      <c r="A47" s="96">
        <v>10</v>
      </c>
      <c r="B47" s="13" t="s">
        <v>1177</v>
      </c>
      <c r="C47" s="17" t="s">
        <v>1285</v>
      </c>
      <c r="D47" s="39">
        <f t="shared" si="3"/>
        <v>0.38</v>
      </c>
      <c r="E47" s="26">
        <v>3</v>
      </c>
      <c r="F47" s="248">
        <f t="shared" si="2"/>
        <v>4.16</v>
      </c>
      <c r="H47" s="37"/>
    </row>
    <row r="48" spans="1:8" ht="30">
      <c r="A48" s="96">
        <v>11</v>
      </c>
      <c r="B48" s="13" t="s">
        <v>1177</v>
      </c>
      <c r="C48" s="17" t="s">
        <v>1286</v>
      </c>
      <c r="D48" s="39">
        <f t="shared" si="3"/>
        <v>0.5</v>
      </c>
      <c r="E48" s="26">
        <v>4</v>
      </c>
      <c r="F48" s="248">
        <f t="shared" si="2"/>
        <v>5.48</v>
      </c>
      <c r="H48" s="37"/>
    </row>
    <row r="49" spans="1:8" ht="15">
      <c r="A49" s="96">
        <v>12</v>
      </c>
      <c r="B49" s="13" t="s">
        <v>1177</v>
      </c>
      <c r="C49" s="17" t="s">
        <v>1287</v>
      </c>
      <c r="D49" s="39">
        <f t="shared" si="3"/>
        <v>0.38</v>
      </c>
      <c r="E49" s="26">
        <v>3</v>
      </c>
      <c r="F49" s="248">
        <f t="shared" si="2"/>
        <v>4.16</v>
      </c>
      <c r="H49" s="37"/>
    </row>
    <row r="50" spans="1:8" ht="15">
      <c r="A50" s="96">
        <v>13</v>
      </c>
      <c r="B50" s="13" t="s">
        <v>1177</v>
      </c>
      <c r="C50" s="17" t="s">
        <v>1288</v>
      </c>
      <c r="D50" s="39">
        <f t="shared" si="3"/>
        <v>0.38</v>
      </c>
      <c r="E50" s="26">
        <v>3</v>
      </c>
      <c r="F50" s="248">
        <f t="shared" si="2"/>
        <v>4.16</v>
      </c>
      <c r="H50" s="37"/>
    </row>
    <row r="51" spans="1:8" ht="15">
      <c r="A51" s="96">
        <v>14</v>
      </c>
      <c r="B51" s="13" t="s">
        <v>1177</v>
      </c>
      <c r="C51" s="17" t="s">
        <v>1289</v>
      </c>
      <c r="D51" s="39">
        <f t="shared" si="3"/>
        <v>0.38</v>
      </c>
      <c r="E51" s="26">
        <v>3</v>
      </c>
      <c r="F51" s="248">
        <f t="shared" si="2"/>
        <v>4.16</v>
      </c>
      <c r="H51" s="37"/>
    </row>
    <row r="52" spans="1:8" ht="30">
      <c r="A52" s="96">
        <v>15</v>
      </c>
      <c r="B52" s="13" t="s">
        <v>1177</v>
      </c>
      <c r="C52" s="17" t="s">
        <v>1290</v>
      </c>
      <c r="D52" s="39">
        <f t="shared" si="3"/>
        <v>0.5</v>
      </c>
      <c r="E52" s="26">
        <v>4</v>
      </c>
      <c r="F52" s="248">
        <f t="shared" si="2"/>
        <v>5.48</v>
      </c>
      <c r="H52" s="37"/>
    </row>
    <row r="53" spans="1:8" ht="30">
      <c r="A53" s="96">
        <v>16</v>
      </c>
      <c r="B53" s="13" t="s">
        <v>1177</v>
      </c>
      <c r="C53" s="17" t="s">
        <v>1291</v>
      </c>
      <c r="D53" s="39">
        <f t="shared" si="3"/>
        <v>0.5</v>
      </c>
      <c r="E53" s="26">
        <v>4</v>
      </c>
      <c r="F53" s="248">
        <f t="shared" si="2"/>
        <v>5.48</v>
      </c>
      <c r="H53" s="37"/>
    </row>
    <row r="54" spans="1:8" ht="30">
      <c r="A54" s="96">
        <v>17</v>
      </c>
      <c r="B54" s="13" t="s">
        <v>1177</v>
      </c>
      <c r="C54" s="17" t="s">
        <v>1292</v>
      </c>
      <c r="D54" s="39">
        <f t="shared" si="3"/>
        <v>0.38</v>
      </c>
      <c r="E54" s="26">
        <v>3</v>
      </c>
      <c r="F54" s="248">
        <f t="shared" si="2"/>
        <v>4.16</v>
      </c>
      <c r="H54" s="37"/>
    </row>
    <row r="55" spans="1:8" ht="30">
      <c r="A55" s="96">
        <v>18</v>
      </c>
      <c r="B55" s="13" t="s">
        <v>1177</v>
      </c>
      <c r="C55" s="17" t="s">
        <v>1293</v>
      </c>
      <c r="D55" s="39">
        <f t="shared" si="3"/>
        <v>0.38</v>
      </c>
      <c r="E55" s="26">
        <v>3</v>
      </c>
      <c r="F55" s="248">
        <f t="shared" si="2"/>
        <v>4.16</v>
      </c>
      <c r="H55" s="37"/>
    </row>
    <row r="56" spans="1:8" ht="30">
      <c r="A56" s="96">
        <v>19</v>
      </c>
      <c r="B56" s="13" t="s">
        <v>1177</v>
      </c>
      <c r="C56" s="17" t="s">
        <v>1294</v>
      </c>
      <c r="D56" s="39">
        <f t="shared" si="3"/>
        <v>0.38</v>
      </c>
      <c r="E56" s="26">
        <v>3</v>
      </c>
      <c r="F56" s="248">
        <f t="shared" si="2"/>
        <v>4.16</v>
      </c>
      <c r="H56" s="37"/>
    </row>
    <row r="57" spans="1:8" ht="30">
      <c r="A57" s="96">
        <v>20</v>
      </c>
      <c r="B57" s="13" t="s">
        <v>1177</v>
      </c>
      <c r="C57" s="17" t="s">
        <v>1295</v>
      </c>
      <c r="D57" s="39">
        <f t="shared" si="3"/>
        <v>0.38</v>
      </c>
      <c r="E57" s="26">
        <v>3</v>
      </c>
      <c r="F57" s="248">
        <f t="shared" si="2"/>
        <v>4.16</v>
      </c>
      <c r="H57" s="37"/>
    </row>
    <row r="58" spans="1:8" ht="15">
      <c r="A58" s="96">
        <v>21</v>
      </c>
      <c r="B58" s="13" t="s">
        <v>1177</v>
      </c>
      <c r="C58" s="17" t="s">
        <v>1296</v>
      </c>
      <c r="D58" s="39">
        <f t="shared" si="3"/>
        <v>0.38</v>
      </c>
      <c r="E58" s="26">
        <v>3</v>
      </c>
      <c r="F58" s="248">
        <f t="shared" si="2"/>
        <v>4.16</v>
      </c>
      <c r="H58" s="37"/>
    </row>
    <row r="59" spans="1:8" ht="30">
      <c r="A59" s="96">
        <v>22</v>
      </c>
      <c r="B59" s="13" t="s">
        <v>1177</v>
      </c>
      <c r="C59" s="17" t="s">
        <v>1297</v>
      </c>
      <c r="D59" s="39">
        <f t="shared" si="3"/>
        <v>0.75</v>
      </c>
      <c r="E59" s="26">
        <v>6</v>
      </c>
      <c r="F59" s="248">
        <f t="shared" si="2"/>
        <v>8.21</v>
      </c>
      <c r="H59" s="37"/>
    </row>
    <row r="60" spans="1:8" ht="30">
      <c r="A60" s="96">
        <v>23</v>
      </c>
      <c r="B60" s="13" t="s">
        <v>1177</v>
      </c>
      <c r="C60" s="17" t="s">
        <v>1298</v>
      </c>
      <c r="D60" s="39">
        <f t="shared" si="3"/>
        <v>0.38</v>
      </c>
      <c r="E60" s="26">
        <v>3</v>
      </c>
      <c r="F60" s="248">
        <f t="shared" si="2"/>
        <v>4.16</v>
      </c>
      <c r="H60" s="37"/>
    </row>
    <row r="61" spans="1:8" ht="30">
      <c r="A61" s="96">
        <v>24</v>
      </c>
      <c r="B61" s="13" t="s">
        <v>1177</v>
      </c>
      <c r="C61" s="17" t="s">
        <v>830</v>
      </c>
      <c r="D61" s="39">
        <f t="shared" si="3"/>
        <v>0.5</v>
      </c>
      <c r="E61" s="26">
        <v>4</v>
      </c>
      <c r="F61" s="248">
        <f t="shared" si="2"/>
        <v>5.48</v>
      </c>
      <c r="H61" s="37"/>
    </row>
    <row r="62" spans="1:8" ht="15">
      <c r="A62" s="96">
        <v>25</v>
      </c>
      <c r="B62" s="13" t="s">
        <v>1177</v>
      </c>
      <c r="C62" s="17" t="s">
        <v>831</v>
      </c>
      <c r="D62" s="39">
        <f t="shared" si="3"/>
        <v>0.5</v>
      </c>
      <c r="E62" s="26">
        <v>4</v>
      </c>
      <c r="F62" s="248">
        <f t="shared" si="2"/>
        <v>5.48</v>
      </c>
      <c r="H62" s="37"/>
    </row>
    <row r="63" spans="1:8" ht="15">
      <c r="A63" s="96">
        <v>26</v>
      </c>
      <c r="B63" s="13" t="s">
        <v>1177</v>
      </c>
      <c r="C63" s="17" t="s">
        <v>832</v>
      </c>
      <c r="D63" s="39">
        <f t="shared" si="3"/>
        <v>0.25</v>
      </c>
      <c r="E63" s="26">
        <v>2</v>
      </c>
      <c r="F63" s="248">
        <f t="shared" si="2"/>
        <v>2.74</v>
      </c>
      <c r="H63" s="37"/>
    </row>
    <row r="64" spans="1:8" ht="15.75" thickBot="1">
      <c r="A64" s="287"/>
      <c r="B64" s="121"/>
      <c r="C64" s="41"/>
      <c r="D64" s="283"/>
      <c r="E64" s="283"/>
      <c r="F64" s="253"/>
      <c r="H64" s="37"/>
    </row>
    <row r="65" spans="1:6" ht="15.75" thickBot="1">
      <c r="A65" s="278" t="s">
        <v>833</v>
      </c>
      <c r="B65" s="285"/>
      <c r="C65" s="220" t="s">
        <v>834</v>
      </c>
      <c r="D65" s="221"/>
      <c r="E65" s="221"/>
      <c r="F65" s="286"/>
    </row>
    <row r="66" spans="1:6" ht="15.75" thickBot="1">
      <c r="A66" s="302"/>
      <c r="B66" s="231"/>
      <c r="C66" s="297" t="s">
        <v>1242</v>
      </c>
      <c r="D66" s="300">
        <f>SUM(D67:D89)</f>
        <v>11.5</v>
      </c>
      <c r="E66" s="300">
        <f>SUM(E67:E89)</f>
        <v>92</v>
      </c>
      <c r="F66" s="299">
        <f>SUM(F67:F89)</f>
        <v>125.97000000000003</v>
      </c>
    </row>
    <row r="67" spans="1:6" ht="30">
      <c r="A67" s="293">
        <v>1</v>
      </c>
      <c r="B67" s="294" t="s">
        <v>1177</v>
      </c>
      <c r="C67" s="25" t="s">
        <v>841</v>
      </c>
      <c r="D67" s="208">
        <f>ROUND(+E67/8,2)</f>
        <v>2</v>
      </c>
      <c r="E67" s="301">
        <v>16</v>
      </c>
      <c r="F67" s="254">
        <f aca="true" t="shared" si="4" ref="F67:F89">+ROUND((230/21)*D67,2)</f>
        <v>21.9</v>
      </c>
    </row>
    <row r="68" spans="1:6" ht="30">
      <c r="A68" s="96">
        <v>2</v>
      </c>
      <c r="B68" s="17" t="s">
        <v>1177</v>
      </c>
      <c r="C68" s="13" t="s">
        <v>835</v>
      </c>
      <c r="D68" s="39">
        <f aca="true" t="shared" si="5" ref="D68:D89">ROUND(+E68/8,2)</f>
        <v>0.75</v>
      </c>
      <c r="E68" s="27">
        <v>6</v>
      </c>
      <c r="F68" s="248">
        <f t="shared" si="4"/>
        <v>8.21</v>
      </c>
    </row>
    <row r="69" spans="1:6" ht="15">
      <c r="A69" s="96">
        <v>3</v>
      </c>
      <c r="B69" s="17" t="s">
        <v>1177</v>
      </c>
      <c r="C69" s="13" t="s">
        <v>836</v>
      </c>
      <c r="D69" s="39">
        <f t="shared" si="5"/>
        <v>0.5</v>
      </c>
      <c r="E69" s="27">
        <v>4</v>
      </c>
      <c r="F69" s="248">
        <f t="shared" si="4"/>
        <v>5.48</v>
      </c>
    </row>
    <row r="70" spans="1:6" ht="15">
      <c r="A70" s="96">
        <v>4</v>
      </c>
      <c r="B70" s="17" t="s">
        <v>1177</v>
      </c>
      <c r="C70" s="13" t="s">
        <v>1091</v>
      </c>
      <c r="D70" s="39">
        <f t="shared" si="5"/>
        <v>0.25</v>
      </c>
      <c r="E70" s="27">
        <v>2</v>
      </c>
      <c r="F70" s="248">
        <f t="shared" si="4"/>
        <v>2.74</v>
      </c>
    </row>
    <row r="71" spans="1:6" ht="30">
      <c r="A71" s="96">
        <v>5</v>
      </c>
      <c r="B71" s="17" t="s">
        <v>1177</v>
      </c>
      <c r="C71" s="13" t="s">
        <v>837</v>
      </c>
      <c r="D71" s="39">
        <f t="shared" si="5"/>
        <v>0.25</v>
      </c>
      <c r="E71" s="27">
        <v>2</v>
      </c>
      <c r="F71" s="248">
        <f t="shared" si="4"/>
        <v>2.74</v>
      </c>
    </row>
    <row r="72" spans="1:6" ht="45">
      <c r="A72" s="96">
        <v>6</v>
      </c>
      <c r="B72" s="17" t="s">
        <v>1177</v>
      </c>
      <c r="C72" s="13" t="s">
        <v>842</v>
      </c>
      <c r="D72" s="39">
        <f t="shared" si="5"/>
        <v>0.25</v>
      </c>
      <c r="E72" s="27">
        <v>2</v>
      </c>
      <c r="F72" s="248">
        <f t="shared" si="4"/>
        <v>2.74</v>
      </c>
    </row>
    <row r="73" spans="1:6" ht="45">
      <c r="A73" s="96">
        <v>7</v>
      </c>
      <c r="B73" s="17" t="s">
        <v>1177</v>
      </c>
      <c r="C73" s="13" t="s">
        <v>843</v>
      </c>
      <c r="D73" s="39">
        <f t="shared" si="5"/>
        <v>0.25</v>
      </c>
      <c r="E73" s="27">
        <v>2</v>
      </c>
      <c r="F73" s="248">
        <f t="shared" si="4"/>
        <v>2.74</v>
      </c>
    </row>
    <row r="74" spans="1:6" ht="15">
      <c r="A74" s="96">
        <v>8</v>
      </c>
      <c r="B74" s="17" t="s">
        <v>1177</v>
      </c>
      <c r="C74" s="13" t="s">
        <v>838</v>
      </c>
      <c r="D74" s="39">
        <f t="shared" si="5"/>
        <v>0.25</v>
      </c>
      <c r="E74" s="27">
        <v>2</v>
      </c>
      <c r="F74" s="248">
        <f t="shared" si="4"/>
        <v>2.74</v>
      </c>
    </row>
    <row r="75" spans="1:6" ht="30">
      <c r="A75" s="96">
        <v>9</v>
      </c>
      <c r="B75" s="17" t="s">
        <v>1177</v>
      </c>
      <c r="C75" s="13" t="s">
        <v>844</v>
      </c>
      <c r="D75" s="39">
        <f t="shared" si="5"/>
        <v>0.5</v>
      </c>
      <c r="E75" s="27">
        <v>4</v>
      </c>
      <c r="F75" s="248">
        <f t="shared" si="4"/>
        <v>5.48</v>
      </c>
    </row>
    <row r="76" spans="1:6" ht="30">
      <c r="A76" s="96">
        <v>10</v>
      </c>
      <c r="B76" s="17" t="s">
        <v>1177</v>
      </c>
      <c r="C76" s="13" t="s">
        <v>1079</v>
      </c>
      <c r="D76" s="39">
        <f t="shared" si="5"/>
        <v>0.25</v>
      </c>
      <c r="E76" s="27">
        <v>2</v>
      </c>
      <c r="F76" s="248">
        <f t="shared" si="4"/>
        <v>2.74</v>
      </c>
    </row>
    <row r="77" spans="1:6" ht="30">
      <c r="A77" s="96">
        <v>11</v>
      </c>
      <c r="B77" s="17" t="s">
        <v>1177</v>
      </c>
      <c r="C77" s="13" t="s">
        <v>1080</v>
      </c>
      <c r="D77" s="39">
        <f t="shared" si="5"/>
        <v>0.75</v>
      </c>
      <c r="E77" s="27">
        <v>6</v>
      </c>
      <c r="F77" s="248">
        <f t="shared" si="4"/>
        <v>8.21</v>
      </c>
    </row>
    <row r="78" spans="1:6" ht="30">
      <c r="A78" s="96">
        <v>12</v>
      </c>
      <c r="B78" s="17" t="s">
        <v>1177</v>
      </c>
      <c r="C78" s="13" t="s">
        <v>1081</v>
      </c>
      <c r="D78" s="39">
        <f t="shared" si="5"/>
        <v>0.5</v>
      </c>
      <c r="E78" s="27">
        <v>4</v>
      </c>
      <c r="F78" s="248">
        <f t="shared" si="4"/>
        <v>5.48</v>
      </c>
    </row>
    <row r="79" spans="1:6" ht="30">
      <c r="A79" s="96">
        <v>13</v>
      </c>
      <c r="B79" s="17" t="s">
        <v>1177</v>
      </c>
      <c r="C79" s="13" t="s">
        <v>1082</v>
      </c>
      <c r="D79" s="39">
        <f t="shared" si="5"/>
        <v>0.25</v>
      </c>
      <c r="E79" s="27">
        <v>2</v>
      </c>
      <c r="F79" s="248">
        <f t="shared" si="4"/>
        <v>2.74</v>
      </c>
    </row>
    <row r="80" spans="1:6" ht="30">
      <c r="A80" s="96">
        <v>14</v>
      </c>
      <c r="B80" s="17" t="s">
        <v>1177</v>
      </c>
      <c r="C80" s="13" t="s">
        <v>1083</v>
      </c>
      <c r="D80" s="39">
        <f t="shared" si="5"/>
        <v>0.25</v>
      </c>
      <c r="E80" s="27">
        <v>2</v>
      </c>
      <c r="F80" s="248">
        <f t="shared" si="4"/>
        <v>2.74</v>
      </c>
    </row>
    <row r="81" spans="1:6" ht="30">
      <c r="A81" s="96">
        <v>15</v>
      </c>
      <c r="B81" s="17" t="s">
        <v>1177</v>
      </c>
      <c r="C81" s="13" t="s">
        <v>839</v>
      </c>
      <c r="D81" s="39">
        <f t="shared" si="5"/>
        <v>0.75</v>
      </c>
      <c r="E81" s="27">
        <v>6</v>
      </c>
      <c r="F81" s="248">
        <f t="shared" si="4"/>
        <v>8.21</v>
      </c>
    </row>
    <row r="82" spans="1:6" ht="15">
      <c r="A82" s="96">
        <v>16</v>
      </c>
      <c r="B82" s="17" t="s">
        <v>1177</v>
      </c>
      <c r="C82" s="13" t="s">
        <v>840</v>
      </c>
      <c r="D82" s="39">
        <f t="shared" si="5"/>
        <v>0.75</v>
      </c>
      <c r="E82" s="27">
        <v>6</v>
      </c>
      <c r="F82" s="248">
        <f t="shared" si="4"/>
        <v>8.21</v>
      </c>
    </row>
    <row r="83" spans="1:6" ht="15">
      <c r="A83" s="96">
        <v>17</v>
      </c>
      <c r="B83" s="17" t="s">
        <v>1177</v>
      </c>
      <c r="C83" s="13" t="s">
        <v>1084</v>
      </c>
      <c r="D83" s="39">
        <f t="shared" si="5"/>
        <v>0.75</v>
      </c>
      <c r="E83" s="27">
        <v>6</v>
      </c>
      <c r="F83" s="248">
        <f t="shared" si="4"/>
        <v>8.21</v>
      </c>
    </row>
    <row r="84" spans="1:6" ht="15">
      <c r="A84" s="96">
        <v>18</v>
      </c>
      <c r="B84" s="17" t="s">
        <v>1177</v>
      </c>
      <c r="C84" s="13" t="s">
        <v>1085</v>
      </c>
      <c r="D84" s="39">
        <f t="shared" si="5"/>
        <v>0.5</v>
      </c>
      <c r="E84" s="27">
        <v>4</v>
      </c>
      <c r="F84" s="248">
        <f t="shared" si="4"/>
        <v>5.48</v>
      </c>
    </row>
    <row r="85" spans="1:6" ht="15">
      <c r="A85" s="96">
        <v>19</v>
      </c>
      <c r="B85" s="17" t="s">
        <v>1177</v>
      </c>
      <c r="C85" s="13" t="s">
        <v>1086</v>
      </c>
      <c r="D85" s="39">
        <f t="shared" si="5"/>
        <v>0.25</v>
      </c>
      <c r="E85" s="27">
        <v>2</v>
      </c>
      <c r="F85" s="248">
        <f t="shared" si="4"/>
        <v>2.74</v>
      </c>
    </row>
    <row r="86" spans="1:6" ht="45">
      <c r="A86" s="96">
        <v>20</v>
      </c>
      <c r="B86" s="17" t="s">
        <v>1177</v>
      </c>
      <c r="C86" s="13" t="s">
        <v>1090</v>
      </c>
      <c r="D86" s="39">
        <f t="shared" si="5"/>
        <v>0.25</v>
      </c>
      <c r="E86" s="27">
        <v>2</v>
      </c>
      <c r="F86" s="248">
        <f t="shared" si="4"/>
        <v>2.74</v>
      </c>
    </row>
    <row r="87" spans="1:6" ht="15">
      <c r="A87" s="96">
        <v>21</v>
      </c>
      <c r="B87" s="17" t="s">
        <v>1177</v>
      </c>
      <c r="C87" s="13" t="s">
        <v>1087</v>
      </c>
      <c r="D87" s="39">
        <f t="shared" si="5"/>
        <v>0.5</v>
      </c>
      <c r="E87" s="27">
        <v>4</v>
      </c>
      <c r="F87" s="248">
        <f t="shared" si="4"/>
        <v>5.48</v>
      </c>
    </row>
    <row r="88" spans="1:6" ht="15">
      <c r="A88" s="96">
        <v>22</v>
      </c>
      <c r="B88" s="17" t="s">
        <v>1177</v>
      </c>
      <c r="C88" s="13" t="s">
        <v>1088</v>
      </c>
      <c r="D88" s="39">
        <f t="shared" si="5"/>
        <v>0.25</v>
      </c>
      <c r="E88" s="27">
        <v>2</v>
      </c>
      <c r="F88" s="248">
        <f t="shared" si="4"/>
        <v>2.74</v>
      </c>
    </row>
    <row r="89" spans="1:6" ht="15">
      <c r="A89" s="96">
        <v>23</v>
      </c>
      <c r="B89" s="17" t="s">
        <v>1177</v>
      </c>
      <c r="C89" s="13" t="s">
        <v>1089</v>
      </c>
      <c r="D89" s="39">
        <f t="shared" si="5"/>
        <v>0.5</v>
      </c>
      <c r="E89" s="27">
        <v>4</v>
      </c>
      <c r="F89" s="248">
        <f t="shared" si="4"/>
        <v>5.48</v>
      </c>
    </row>
    <row r="90" spans="1:6" ht="15.75" thickBot="1">
      <c r="A90" s="287"/>
      <c r="B90" s="121"/>
      <c r="C90" s="41"/>
      <c r="D90" s="289"/>
      <c r="E90" s="289"/>
      <c r="F90" s="253"/>
    </row>
    <row r="91" spans="1:6" ht="15.75" thickBot="1">
      <c r="A91" s="290" t="s">
        <v>1092</v>
      </c>
      <c r="B91" s="285"/>
      <c r="C91" s="285" t="s">
        <v>1093</v>
      </c>
      <c r="D91" s="221"/>
      <c r="E91" s="221"/>
      <c r="F91" s="286"/>
    </row>
    <row r="92" spans="1:12" ht="15.75" thickBot="1">
      <c r="A92" s="296"/>
      <c r="B92" s="231"/>
      <c r="C92" s="297" t="s">
        <v>1242</v>
      </c>
      <c r="D92" s="300">
        <f>SUM(D93:D103)</f>
        <v>12.25</v>
      </c>
      <c r="E92" s="298">
        <f>SUM(E93:E103)</f>
        <v>98</v>
      </c>
      <c r="F92" s="299">
        <f>SUM(F93:F103)</f>
        <v>134.18000000000004</v>
      </c>
      <c r="H92" s="37"/>
      <c r="L92" s="40"/>
    </row>
    <row r="93" spans="1:12" ht="30">
      <c r="A93" s="293">
        <v>1</v>
      </c>
      <c r="B93" s="25" t="s">
        <v>1177</v>
      </c>
      <c r="C93" s="294" t="s">
        <v>1504</v>
      </c>
      <c r="D93" s="208">
        <f aca="true" t="shared" si="6" ref="D93:D103">ROUND(+E93/8,2)</f>
        <v>2.75</v>
      </c>
      <c r="E93" s="295">
        <v>22</v>
      </c>
      <c r="F93" s="254">
        <f aca="true" t="shared" si="7" ref="F93:F103">+ROUND((230/21)*D93,2)</f>
        <v>30.12</v>
      </c>
      <c r="H93" s="37"/>
      <c r="L93" s="40"/>
    </row>
    <row r="94" spans="1:12" ht="30">
      <c r="A94" s="96">
        <v>2</v>
      </c>
      <c r="B94" s="13" t="s">
        <v>1177</v>
      </c>
      <c r="C94" s="17" t="s">
        <v>1505</v>
      </c>
      <c r="D94" s="39">
        <f t="shared" si="6"/>
        <v>2.75</v>
      </c>
      <c r="E94" s="26">
        <v>22</v>
      </c>
      <c r="F94" s="248">
        <f t="shared" si="7"/>
        <v>30.12</v>
      </c>
      <c r="H94" s="37"/>
      <c r="L94" s="40"/>
    </row>
    <row r="95" spans="1:12" ht="15">
      <c r="A95" s="96">
        <v>3</v>
      </c>
      <c r="B95" s="13" t="s">
        <v>1177</v>
      </c>
      <c r="C95" s="17" t="s">
        <v>1094</v>
      </c>
      <c r="D95" s="39">
        <f t="shared" si="6"/>
        <v>1.25</v>
      </c>
      <c r="E95" s="26">
        <v>10</v>
      </c>
      <c r="F95" s="248">
        <f t="shared" si="7"/>
        <v>13.69</v>
      </c>
      <c r="H95" s="37"/>
      <c r="L95" s="40"/>
    </row>
    <row r="96" spans="1:12" ht="30">
      <c r="A96" s="96">
        <v>4</v>
      </c>
      <c r="B96" s="13" t="s">
        <v>1177</v>
      </c>
      <c r="C96" s="17" t="s">
        <v>1506</v>
      </c>
      <c r="D96" s="39">
        <f t="shared" si="6"/>
        <v>1.5</v>
      </c>
      <c r="E96" s="26">
        <v>12</v>
      </c>
      <c r="F96" s="248">
        <f t="shared" si="7"/>
        <v>16.43</v>
      </c>
      <c r="H96" s="37"/>
      <c r="L96" s="40"/>
    </row>
    <row r="97" spans="1:12" ht="30">
      <c r="A97" s="96">
        <v>5</v>
      </c>
      <c r="B97" s="13" t="s">
        <v>1177</v>
      </c>
      <c r="C97" s="17" t="s">
        <v>1095</v>
      </c>
      <c r="D97" s="39">
        <f t="shared" si="6"/>
        <v>0.5</v>
      </c>
      <c r="E97" s="26">
        <v>4</v>
      </c>
      <c r="F97" s="248">
        <f t="shared" si="7"/>
        <v>5.48</v>
      </c>
      <c r="H97" s="37"/>
      <c r="L97" s="40"/>
    </row>
    <row r="98" spans="1:12" ht="15">
      <c r="A98" s="96">
        <v>6</v>
      </c>
      <c r="B98" s="13" t="s">
        <v>1177</v>
      </c>
      <c r="C98" s="17" t="s">
        <v>1096</v>
      </c>
      <c r="D98" s="39">
        <f t="shared" si="6"/>
        <v>0.75</v>
      </c>
      <c r="E98" s="26">
        <v>6</v>
      </c>
      <c r="F98" s="248">
        <f t="shared" si="7"/>
        <v>8.21</v>
      </c>
      <c r="H98" s="37"/>
      <c r="L98" s="40"/>
    </row>
    <row r="99" spans="1:12" ht="15">
      <c r="A99" s="96">
        <v>7</v>
      </c>
      <c r="B99" s="13" t="s">
        <v>1177</v>
      </c>
      <c r="C99" s="17" t="s">
        <v>1097</v>
      </c>
      <c r="D99" s="39">
        <f t="shared" si="6"/>
        <v>0.5</v>
      </c>
      <c r="E99" s="26">
        <v>4</v>
      </c>
      <c r="F99" s="248">
        <f t="shared" si="7"/>
        <v>5.48</v>
      </c>
      <c r="H99" s="37"/>
      <c r="L99" s="40"/>
    </row>
    <row r="100" spans="1:12" ht="15">
      <c r="A100" s="96">
        <v>8</v>
      </c>
      <c r="B100" s="13" t="s">
        <v>1177</v>
      </c>
      <c r="C100" s="17" t="s">
        <v>1098</v>
      </c>
      <c r="D100" s="39">
        <f t="shared" si="6"/>
        <v>0.5</v>
      </c>
      <c r="E100" s="26">
        <v>4</v>
      </c>
      <c r="F100" s="248">
        <f t="shared" si="7"/>
        <v>5.48</v>
      </c>
      <c r="H100" s="37"/>
      <c r="L100" s="40"/>
    </row>
    <row r="101" spans="1:12" ht="15">
      <c r="A101" s="96">
        <v>9</v>
      </c>
      <c r="B101" s="13" t="s">
        <v>1177</v>
      </c>
      <c r="C101" s="17" t="s">
        <v>1099</v>
      </c>
      <c r="D101" s="39">
        <f t="shared" si="6"/>
        <v>0.5</v>
      </c>
      <c r="E101" s="26">
        <v>4</v>
      </c>
      <c r="F101" s="248">
        <f t="shared" si="7"/>
        <v>5.48</v>
      </c>
      <c r="H101" s="37"/>
      <c r="L101" s="40"/>
    </row>
    <row r="102" spans="1:12" ht="30">
      <c r="A102" s="96">
        <v>10</v>
      </c>
      <c r="B102" s="13" t="s">
        <v>1177</v>
      </c>
      <c r="C102" s="17" t="s">
        <v>1100</v>
      </c>
      <c r="D102" s="39">
        <f t="shared" si="6"/>
        <v>1</v>
      </c>
      <c r="E102" s="26">
        <v>8</v>
      </c>
      <c r="F102" s="248">
        <f t="shared" si="7"/>
        <v>10.95</v>
      </c>
      <c r="H102" s="37"/>
      <c r="L102" s="40"/>
    </row>
    <row r="103" spans="1:12" ht="30.75" thickBot="1">
      <c r="A103" s="97">
        <v>11</v>
      </c>
      <c r="B103" s="123" t="s">
        <v>1177</v>
      </c>
      <c r="C103" s="273" t="s">
        <v>1101</v>
      </c>
      <c r="D103" s="274">
        <f t="shared" si="6"/>
        <v>0.25</v>
      </c>
      <c r="E103" s="201">
        <v>2</v>
      </c>
      <c r="F103" s="275">
        <f t="shared" si="7"/>
        <v>2.74</v>
      </c>
      <c r="H103" s="37"/>
      <c r="L103" s="40"/>
    </row>
    <row r="104" spans="1:6" ht="15.75" thickBot="1">
      <c r="A104" s="236"/>
      <c r="B104" s="237"/>
      <c r="C104" s="237" t="s">
        <v>407</v>
      </c>
      <c r="D104" s="238">
        <f>+D13+D37+D66+D92</f>
        <v>50.31</v>
      </c>
      <c r="E104" s="238">
        <f>+E13+E37+E66+E92</f>
        <v>402</v>
      </c>
      <c r="F104" s="239">
        <f>+F13+F37+F66+F92</f>
        <v>551.08</v>
      </c>
    </row>
    <row r="105" spans="4:5" ht="15">
      <c r="D105" s="29"/>
      <c r="E105" s="29"/>
    </row>
    <row r="106" spans="4:5" ht="15">
      <c r="D106" s="29"/>
      <c r="E106" s="29"/>
    </row>
    <row r="107" spans="4:5" ht="15">
      <c r="D107" s="29"/>
      <c r="E107" s="29"/>
    </row>
    <row r="108" spans="4:5" ht="15">
      <c r="D108" s="29"/>
      <c r="E108" s="29"/>
    </row>
    <row r="109" spans="4:5" ht="15">
      <c r="D109" s="29"/>
      <c r="E109" s="29"/>
    </row>
    <row r="110" spans="4:5" ht="15">
      <c r="D110" s="29"/>
      <c r="E110" s="29"/>
    </row>
    <row r="111" spans="4:5" ht="15">
      <c r="D111" s="29"/>
      <c r="E111" s="29"/>
    </row>
    <row r="112" spans="4:5" ht="15">
      <c r="D112" s="29"/>
      <c r="E112" s="29"/>
    </row>
    <row r="113" spans="4:5" ht="15">
      <c r="D113" s="29"/>
      <c r="E113" s="29"/>
    </row>
    <row r="114" spans="4:5" ht="15">
      <c r="D114" s="29"/>
      <c r="E114" s="29"/>
    </row>
    <row r="115" spans="4:5" ht="15">
      <c r="D115" s="29"/>
      <c r="E115" s="29"/>
    </row>
    <row r="116" spans="4:5" ht="15">
      <c r="D116" s="29"/>
      <c r="E116" s="29"/>
    </row>
    <row r="117" spans="4:5" ht="15">
      <c r="D117" s="29"/>
      <c r="E117" s="29"/>
    </row>
    <row r="118" spans="4:5" ht="15">
      <c r="D118" s="29"/>
      <c r="E118" s="29"/>
    </row>
    <row r="119" spans="4:5" ht="15">
      <c r="D119" s="29"/>
      <c r="E119" s="29"/>
    </row>
    <row r="120" spans="4:5" ht="15">
      <c r="D120" s="29"/>
      <c r="E120" s="29"/>
    </row>
    <row r="121" spans="4:5" ht="15">
      <c r="D121" s="29"/>
      <c r="E121" s="29"/>
    </row>
    <row r="122" spans="4:5" ht="15">
      <c r="D122" s="29"/>
      <c r="E122" s="29"/>
    </row>
    <row r="123" spans="4:5" ht="15">
      <c r="D123" s="29"/>
      <c r="E123" s="29"/>
    </row>
    <row r="124" spans="4:5" ht="15">
      <c r="D124" s="29"/>
      <c r="E124" s="29"/>
    </row>
    <row r="125" spans="4:5" ht="15">
      <c r="D125" s="29"/>
      <c r="E125" s="29"/>
    </row>
  </sheetData>
  <sheetProtection/>
  <mergeCells count="9">
    <mergeCell ref="A5:F5"/>
    <mergeCell ref="A7:F7"/>
    <mergeCell ref="A1:F1"/>
    <mergeCell ref="B9:B11"/>
    <mergeCell ref="A9:A11"/>
    <mergeCell ref="D9:E10"/>
    <mergeCell ref="C9:C11"/>
    <mergeCell ref="F9:F11"/>
    <mergeCell ref="A3:F3"/>
  </mergeCells>
  <printOptions/>
  <pageMargins left="0.7" right="0.15" top="0.22" bottom="0.17" header="0.14" footer="0.14"/>
  <pageSetup horizontalDpi="600" verticalDpi="600" orientation="portrait" paperSize="9" scale="68" r:id="rId1"/>
</worksheet>
</file>

<file path=xl/worksheets/sheet30.xml><?xml version="1.0" encoding="utf-8"?>
<worksheet xmlns="http://schemas.openxmlformats.org/spreadsheetml/2006/main" xmlns:r="http://schemas.openxmlformats.org/officeDocument/2006/relationships">
  <dimension ref="A1:G31"/>
  <sheetViews>
    <sheetView zoomScalePageLayoutView="0" workbookViewId="0" topLeftCell="A4">
      <selection activeCell="E31" sqref="E31"/>
    </sheetView>
  </sheetViews>
  <sheetFormatPr defaultColWidth="9.140625" defaultRowHeight="15"/>
  <cols>
    <col min="1" max="1" width="14.00390625" style="10" customWidth="1"/>
    <col min="2" max="2" width="21.7109375" style="10" customWidth="1"/>
    <col min="3" max="3" width="29.28125" style="10" bestFit="1" customWidth="1"/>
    <col min="4" max="4" width="15.8515625" style="29" customWidth="1"/>
    <col min="5" max="5" width="15.140625" style="29" customWidth="1"/>
    <col min="6" max="6" width="18.57421875" style="10" customWidth="1"/>
    <col min="7" max="16384" width="9.140625" style="10" customWidth="1"/>
  </cols>
  <sheetData>
    <row r="1" spans="1:6" ht="15">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06" t="s">
        <v>822</v>
      </c>
      <c r="B7" s="606"/>
      <c r="C7" s="606"/>
      <c r="D7" s="606"/>
      <c r="E7" s="606"/>
      <c r="F7" s="606"/>
    </row>
    <row r="8" ht="15.75" thickBot="1"/>
    <row r="9" spans="1:6" ht="15" customHeight="1">
      <c r="A9" s="640" t="s">
        <v>232</v>
      </c>
      <c r="B9" s="642" t="s">
        <v>233</v>
      </c>
      <c r="C9" s="642" t="s">
        <v>234</v>
      </c>
      <c r="D9" s="644" t="s">
        <v>235</v>
      </c>
      <c r="E9" s="645"/>
      <c r="F9" s="638" t="s">
        <v>405</v>
      </c>
    </row>
    <row r="10" spans="1:6" ht="15">
      <c r="A10" s="641"/>
      <c r="B10" s="643"/>
      <c r="C10" s="643"/>
      <c r="D10" s="646"/>
      <c r="E10" s="647"/>
      <c r="F10" s="639"/>
    </row>
    <row r="11" spans="1:6" ht="79.5" customHeight="1">
      <c r="A11" s="663"/>
      <c r="B11" s="662"/>
      <c r="C11" s="662"/>
      <c r="D11" s="12" t="s">
        <v>1221</v>
      </c>
      <c r="E11" s="12" t="s">
        <v>1222</v>
      </c>
      <c r="F11" s="664"/>
    </row>
    <row r="12" spans="1:7" ht="15">
      <c r="A12" s="595" t="s">
        <v>1223</v>
      </c>
      <c r="B12" s="214"/>
      <c r="C12" s="212" t="s">
        <v>54</v>
      </c>
      <c r="D12" s="215">
        <f>SUM(D13:D14)</f>
        <v>12.5</v>
      </c>
      <c r="E12" s="215">
        <f>SUM(E13:E14)</f>
        <v>100</v>
      </c>
      <c r="F12" s="321">
        <f>SUM(F13:F14)</f>
        <v>136.9</v>
      </c>
      <c r="G12" s="2"/>
    </row>
    <row r="13" spans="1:7" ht="15">
      <c r="A13" s="92">
        <v>1</v>
      </c>
      <c r="B13" s="13" t="s">
        <v>1177</v>
      </c>
      <c r="C13" s="21" t="s">
        <v>823</v>
      </c>
      <c r="D13" s="169">
        <f>ROUND(+E13/8,2)</f>
        <v>5</v>
      </c>
      <c r="E13" s="171">
        <v>40</v>
      </c>
      <c r="F13" s="248">
        <f>+ROUND((230/21)*D13,2)</f>
        <v>54.76</v>
      </c>
      <c r="G13" s="2"/>
    </row>
    <row r="14" spans="1:6" ht="15">
      <c r="A14" s="92">
        <v>2</v>
      </c>
      <c r="B14" s="13" t="s">
        <v>1177</v>
      </c>
      <c r="C14" s="21" t="s">
        <v>824</v>
      </c>
      <c r="D14" s="169">
        <f>ROUND(+E14/8,2)</f>
        <v>7.5</v>
      </c>
      <c r="E14" s="169">
        <v>60</v>
      </c>
      <c r="F14" s="248">
        <f>+ROUND((230/21)*D14,2)</f>
        <v>82.14</v>
      </c>
    </row>
    <row r="15" spans="1:6" ht="15">
      <c r="A15" s="92"/>
      <c r="B15" s="13"/>
      <c r="C15" s="25"/>
      <c r="D15" s="169"/>
      <c r="E15" s="169"/>
      <c r="F15" s="248"/>
    </row>
    <row r="16" spans="1:7" ht="15">
      <c r="A16" s="410" t="s">
        <v>1247</v>
      </c>
      <c r="B16" s="200"/>
      <c r="C16" s="212" t="s">
        <v>54</v>
      </c>
      <c r="D16" s="215">
        <f>SUM(D17:D18)</f>
        <v>11.25</v>
      </c>
      <c r="E16" s="215">
        <f>SUM(E17:E18)</f>
        <v>90</v>
      </c>
      <c r="F16" s="321">
        <f>SUM(F17:F18)</f>
        <v>123.21000000000001</v>
      </c>
      <c r="G16" s="2"/>
    </row>
    <row r="17" spans="1:7" ht="15">
      <c r="A17" s="101">
        <v>1</v>
      </c>
      <c r="B17" s="13" t="s">
        <v>1177</v>
      </c>
      <c r="C17" s="21" t="s">
        <v>825</v>
      </c>
      <c r="D17" s="169">
        <f>ROUND(+E17/8,2)</f>
        <v>5</v>
      </c>
      <c r="E17" s="169">
        <v>40</v>
      </c>
      <c r="F17" s="248">
        <f>+ROUND((230/21)*D17,2)</f>
        <v>54.76</v>
      </c>
      <c r="G17" s="2"/>
    </row>
    <row r="18" spans="1:6" ht="15">
      <c r="A18" s="101">
        <v>2</v>
      </c>
      <c r="B18" s="13" t="s">
        <v>1177</v>
      </c>
      <c r="C18" s="21" t="s">
        <v>412</v>
      </c>
      <c r="D18" s="169">
        <f>ROUND(+E18/8,2)</f>
        <v>6.25</v>
      </c>
      <c r="E18" s="169">
        <v>50</v>
      </c>
      <c r="F18" s="248">
        <f>+ROUND((230/21)*D18,2)</f>
        <v>68.45</v>
      </c>
    </row>
    <row r="19" spans="1:6" ht="15">
      <c r="A19" s="101"/>
      <c r="B19" s="15"/>
      <c r="C19" s="15"/>
      <c r="D19" s="170"/>
      <c r="E19" s="169"/>
      <c r="F19" s="248"/>
    </row>
    <row r="20" spans="1:7" ht="15">
      <c r="A20" s="362" t="s">
        <v>833</v>
      </c>
      <c r="B20" s="191"/>
      <c r="C20" s="212" t="s">
        <v>54</v>
      </c>
      <c r="D20" s="215">
        <f>SUM(D21:D22)</f>
        <v>10</v>
      </c>
      <c r="E20" s="215">
        <f>SUM(E21:E22)</f>
        <v>80</v>
      </c>
      <c r="F20" s="321">
        <f>SUM(F21:F22)</f>
        <v>109.53</v>
      </c>
      <c r="G20" s="2"/>
    </row>
    <row r="21" spans="1:7" ht="15">
      <c r="A21" s="101">
        <v>1</v>
      </c>
      <c r="B21" s="13" t="s">
        <v>1177</v>
      </c>
      <c r="C21" s="21" t="s">
        <v>826</v>
      </c>
      <c r="D21" s="169">
        <f>ROUND(+E21/8,2)</f>
        <v>4.25</v>
      </c>
      <c r="E21" s="169">
        <v>34</v>
      </c>
      <c r="F21" s="248">
        <f>+ROUND((230/21)*D21,2)</f>
        <v>46.55</v>
      </c>
      <c r="G21" s="2"/>
    </row>
    <row r="22" spans="1:6" ht="15">
      <c r="A22" s="98">
        <v>2</v>
      </c>
      <c r="B22" s="13" t="s">
        <v>1177</v>
      </c>
      <c r="C22" s="21" t="s">
        <v>827</v>
      </c>
      <c r="D22" s="169">
        <f>ROUND(+E22/8,2)</f>
        <v>5.75</v>
      </c>
      <c r="E22" s="169">
        <v>46</v>
      </c>
      <c r="F22" s="248">
        <f>+ROUND((230/21)*D22,2)</f>
        <v>62.98</v>
      </c>
    </row>
    <row r="23" spans="1:6" ht="15">
      <c r="A23" s="98"/>
      <c r="B23" s="15"/>
      <c r="C23" s="15"/>
      <c r="D23" s="170"/>
      <c r="E23" s="169"/>
      <c r="F23" s="596"/>
    </row>
    <row r="24" spans="1:7" ht="15">
      <c r="A24" s="288" t="s">
        <v>1092</v>
      </c>
      <c r="B24" s="191"/>
      <c r="C24" s="212" t="s">
        <v>54</v>
      </c>
      <c r="D24" s="215">
        <f>SUM(D25:D27)</f>
        <v>34</v>
      </c>
      <c r="E24" s="215">
        <f>SUM(E25:E27)</f>
        <v>122</v>
      </c>
      <c r="F24" s="321">
        <f>SUM(F25:F27)</f>
        <v>372.38</v>
      </c>
      <c r="G24" s="2"/>
    </row>
    <row r="25" spans="1:7" ht="15">
      <c r="A25" s="101">
        <v>1</v>
      </c>
      <c r="B25" s="13" t="s">
        <v>1177</v>
      </c>
      <c r="C25" s="21" t="s">
        <v>828</v>
      </c>
      <c r="D25" s="169">
        <f>ROUND(+E25/8,2)</f>
        <v>6.5</v>
      </c>
      <c r="E25" s="169">
        <v>52</v>
      </c>
      <c r="F25" s="248">
        <f>+ROUND((230/21)*D25,2)</f>
        <v>71.19</v>
      </c>
      <c r="G25" s="2"/>
    </row>
    <row r="26" spans="1:6" ht="15">
      <c r="A26" s="101">
        <v>2</v>
      </c>
      <c r="B26" s="13" t="s">
        <v>1177</v>
      </c>
      <c r="C26" s="21" t="s">
        <v>829</v>
      </c>
      <c r="D26" s="169">
        <f>ROUND(+E26/8,2)</f>
        <v>2.5</v>
      </c>
      <c r="E26" s="169">
        <v>20</v>
      </c>
      <c r="F26" s="248">
        <f>+ROUND((230/21)*D26,2)</f>
        <v>27.38</v>
      </c>
    </row>
    <row r="27" spans="1:6" ht="15.75" thickBot="1">
      <c r="A27" s="98">
        <v>3</v>
      </c>
      <c r="B27" s="15" t="s">
        <v>1177</v>
      </c>
      <c r="C27" s="15" t="s">
        <v>130</v>
      </c>
      <c r="D27" s="170">
        <v>25</v>
      </c>
      <c r="E27" s="169">
        <v>50</v>
      </c>
      <c r="F27" s="248">
        <f>+ROUND((230/21)*D27,2)</f>
        <v>273.81</v>
      </c>
    </row>
    <row r="28" spans="1:6" ht="15.75" thickBot="1">
      <c r="A28" s="291"/>
      <c r="B28" s="413"/>
      <c r="C28" s="413" t="s">
        <v>407</v>
      </c>
      <c r="D28" s="238">
        <f>+D12+D16+D20+D24</f>
        <v>67.75</v>
      </c>
      <c r="E28" s="238">
        <f>+E12+E16+E20+E24</f>
        <v>392</v>
      </c>
      <c r="F28" s="239">
        <f>+F12+F16+F20+F24</f>
        <v>742.02</v>
      </c>
    </row>
    <row r="29" spans="1:7" ht="15">
      <c r="A29" s="147"/>
      <c r="B29" s="41"/>
      <c r="C29" s="140"/>
      <c r="D29" s="141"/>
      <c r="E29" s="142"/>
      <c r="F29" s="142"/>
      <c r="G29" s="2"/>
    </row>
    <row r="30" spans="1:6" ht="15">
      <c r="A30" s="147"/>
      <c r="B30" s="41"/>
      <c r="C30" s="140"/>
      <c r="D30" s="141"/>
      <c r="E30" s="142"/>
      <c r="F30" s="142"/>
    </row>
    <row r="31" spans="1:6" ht="15">
      <c r="A31" s="147"/>
      <c r="B31" s="41"/>
      <c r="C31" s="140"/>
      <c r="D31" s="141"/>
      <c r="E31" s="142"/>
      <c r="F31" s="142"/>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2:I153"/>
  <sheetViews>
    <sheetView zoomScalePageLayoutView="0" workbookViewId="0" topLeftCell="A1">
      <selection activeCell="C7" sqref="C7:C9"/>
    </sheetView>
  </sheetViews>
  <sheetFormatPr defaultColWidth="9.140625" defaultRowHeight="12.75" customHeight="1"/>
  <cols>
    <col min="1" max="1" width="12.421875" style="10" customWidth="1"/>
    <col min="2" max="2" width="22.00390625" style="10" customWidth="1"/>
    <col min="3" max="3" width="80.00390625" style="10" customWidth="1"/>
    <col min="4" max="5" width="9.140625" style="10" customWidth="1"/>
    <col min="6" max="6" width="18.28125" style="10" customWidth="1"/>
    <col min="7" max="16384" width="9.140625" style="10" customWidth="1"/>
  </cols>
  <sheetData>
    <row r="1" ht="15"/>
    <row r="2" spans="3:6" ht="15" customHeight="1">
      <c r="C2" s="605" t="s">
        <v>1503</v>
      </c>
      <c r="D2" s="605"/>
      <c r="E2" s="605"/>
      <c r="F2" s="605"/>
    </row>
    <row r="3" ht="15"/>
    <row r="4" ht="15"/>
    <row r="5" spans="3:6" ht="15" customHeight="1">
      <c r="C5" s="661" t="s">
        <v>204</v>
      </c>
      <c r="D5" s="661"/>
      <c r="E5" s="661"/>
      <c r="F5" s="661"/>
    </row>
    <row r="6" spans="3:6" ht="15.75" thickBot="1">
      <c r="C6" s="3"/>
      <c r="D6" s="8"/>
      <c r="E6" s="3"/>
      <c r="F6" s="4"/>
    </row>
    <row r="7" spans="1:6" ht="15" customHeight="1">
      <c r="A7" s="640" t="s">
        <v>232</v>
      </c>
      <c r="B7" s="642" t="s">
        <v>233</v>
      </c>
      <c r="C7" s="642" t="s">
        <v>234</v>
      </c>
      <c r="D7" s="644" t="s">
        <v>235</v>
      </c>
      <c r="E7" s="645"/>
      <c r="F7" s="638" t="s">
        <v>405</v>
      </c>
    </row>
    <row r="8" spans="1:6" ht="15">
      <c r="A8" s="641"/>
      <c r="B8" s="643"/>
      <c r="C8" s="643"/>
      <c r="D8" s="646"/>
      <c r="E8" s="647"/>
      <c r="F8" s="639"/>
    </row>
    <row r="9" spans="1:6" ht="123.75" customHeight="1">
      <c r="A9" s="663"/>
      <c r="B9" s="662"/>
      <c r="C9" s="662"/>
      <c r="D9" s="12" t="s">
        <v>1221</v>
      </c>
      <c r="E9" s="12" t="s">
        <v>1222</v>
      </c>
      <c r="F9" s="664"/>
    </row>
    <row r="10" spans="1:6" ht="15.75">
      <c r="A10" s="433"/>
      <c r="B10" s="153"/>
      <c r="C10" s="174" t="s">
        <v>189</v>
      </c>
      <c r="D10" s="15"/>
      <c r="E10" s="15"/>
      <c r="F10" s="250"/>
    </row>
    <row r="11" spans="1:9" ht="21" customHeight="1">
      <c r="A11" s="597" t="s">
        <v>1223</v>
      </c>
      <c r="B11" s="183"/>
      <c r="C11" s="481" t="s">
        <v>54</v>
      </c>
      <c r="D11" s="185">
        <f>+D12+D26</f>
        <v>15.66</v>
      </c>
      <c r="E11" s="185">
        <f>+E12+E26</f>
        <v>125</v>
      </c>
      <c r="F11" s="185">
        <f>+F12+F26</f>
        <v>171.51999999999998</v>
      </c>
      <c r="H11" s="37"/>
      <c r="I11" s="37"/>
    </row>
    <row r="12" spans="1:9" ht="42.75">
      <c r="A12" s="526"/>
      <c r="B12" s="482"/>
      <c r="C12" s="483" t="s">
        <v>240</v>
      </c>
      <c r="D12" s="484">
        <f>SUM(D13:D24)</f>
        <v>4.52</v>
      </c>
      <c r="E12" s="485">
        <f>SUM(E13:E24)</f>
        <v>36</v>
      </c>
      <c r="F12" s="527">
        <f>SUM(F13:F24)</f>
        <v>49.519999999999996</v>
      </c>
      <c r="I12" s="37"/>
    </row>
    <row r="13" spans="1:6" ht="15" customHeight="1">
      <c r="A13" s="433">
        <v>1</v>
      </c>
      <c r="B13" s="153" t="s">
        <v>1177</v>
      </c>
      <c r="C13" s="175" t="s">
        <v>206</v>
      </c>
      <c r="D13" s="178">
        <f>ROUND(+E13/8,2)</f>
        <v>0.5</v>
      </c>
      <c r="E13" s="151">
        <v>4</v>
      </c>
      <c r="F13" s="248">
        <f>+ROUND((230/21)*D13,2)</f>
        <v>5.48</v>
      </c>
    </row>
    <row r="14" spans="1:6" ht="15">
      <c r="A14" s="433">
        <v>2</v>
      </c>
      <c r="B14" s="153" t="s">
        <v>1177</v>
      </c>
      <c r="C14" s="175" t="s">
        <v>207</v>
      </c>
      <c r="D14" s="178">
        <f aca="true" t="shared" si="0" ref="D14:D24">ROUND(+E14/8,2)</f>
        <v>0.25</v>
      </c>
      <c r="E14" s="151">
        <v>2</v>
      </c>
      <c r="F14" s="248">
        <f aca="true" t="shared" si="1" ref="F14:F24">+ROUND((230/21)*D14,2)</f>
        <v>2.74</v>
      </c>
    </row>
    <row r="15" spans="1:6" ht="45">
      <c r="A15" s="433">
        <v>3</v>
      </c>
      <c r="B15" s="153" t="s">
        <v>1177</v>
      </c>
      <c r="C15" s="175" t="s">
        <v>208</v>
      </c>
      <c r="D15" s="178">
        <f t="shared" si="0"/>
        <v>0.38</v>
      </c>
      <c r="E15" s="151">
        <v>3</v>
      </c>
      <c r="F15" s="248">
        <f t="shared" si="1"/>
        <v>4.16</v>
      </c>
    </row>
    <row r="16" spans="1:6" ht="45">
      <c r="A16" s="433">
        <v>4</v>
      </c>
      <c r="B16" s="153" t="s">
        <v>1177</v>
      </c>
      <c r="C16" s="175" t="s">
        <v>209</v>
      </c>
      <c r="D16" s="178">
        <f t="shared" si="0"/>
        <v>0.5</v>
      </c>
      <c r="E16" s="151">
        <v>4</v>
      </c>
      <c r="F16" s="248">
        <f t="shared" si="1"/>
        <v>5.48</v>
      </c>
    </row>
    <row r="17" spans="1:6" ht="30">
      <c r="A17" s="433">
        <v>5</v>
      </c>
      <c r="B17" s="153" t="s">
        <v>1177</v>
      </c>
      <c r="C17" s="175" t="s">
        <v>210</v>
      </c>
      <c r="D17" s="178">
        <f t="shared" si="0"/>
        <v>0.38</v>
      </c>
      <c r="E17" s="151">
        <v>3</v>
      </c>
      <c r="F17" s="248">
        <f t="shared" si="1"/>
        <v>4.16</v>
      </c>
    </row>
    <row r="18" spans="1:6" ht="30">
      <c r="A18" s="433">
        <v>6</v>
      </c>
      <c r="B18" s="153" t="s">
        <v>1177</v>
      </c>
      <c r="C18" s="175" t="s">
        <v>211</v>
      </c>
      <c r="D18" s="178">
        <f t="shared" si="0"/>
        <v>0.38</v>
      </c>
      <c r="E18" s="151">
        <v>3</v>
      </c>
      <c r="F18" s="248">
        <f t="shared" si="1"/>
        <v>4.16</v>
      </c>
    </row>
    <row r="19" spans="1:6" ht="15">
      <c r="A19" s="433">
        <v>7</v>
      </c>
      <c r="B19" s="153" t="s">
        <v>1177</v>
      </c>
      <c r="C19" s="175" t="s">
        <v>212</v>
      </c>
      <c r="D19" s="178">
        <f t="shared" si="0"/>
        <v>0.5</v>
      </c>
      <c r="E19" s="151">
        <v>4</v>
      </c>
      <c r="F19" s="248">
        <f t="shared" si="1"/>
        <v>5.48</v>
      </c>
    </row>
    <row r="20" spans="1:6" ht="15">
      <c r="A20" s="433">
        <v>8</v>
      </c>
      <c r="B20" s="153" t="s">
        <v>1177</v>
      </c>
      <c r="C20" s="175" t="s">
        <v>213</v>
      </c>
      <c r="D20" s="178">
        <f t="shared" si="0"/>
        <v>0.25</v>
      </c>
      <c r="E20" s="151">
        <v>2</v>
      </c>
      <c r="F20" s="248">
        <f t="shared" si="1"/>
        <v>2.74</v>
      </c>
    </row>
    <row r="21" spans="1:6" ht="82.5" customHeight="1">
      <c r="A21" s="433">
        <v>9</v>
      </c>
      <c r="B21" s="153" t="s">
        <v>1177</v>
      </c>
      <c r="C21" s="175" t="s">
        <v>236</v>
      </c>
      <c r="D21" s="178">
        <f t="shared" si="0"/>
        <v>0.5</v>
      </c>
      <c r="E21" s="151">
        <v>4</v>
      </c>
      <c r="F21" s="248">
        <f t="shared" si="1"/>
        <v>5.48</v>
      </c>
    </row>
    <row r="22" spans="1:6" ht="30">
      <c r="A22" s="433">
        <v>10</v>
      </c>
      <c r="B22" s="153" t="s">
        <v>1177</v>
      </c>
      <c r="C22" s="175" t="s">
        <v>237</v>
      </c>
      <c r="D22" s="178">
        <f t="shared" si="0"/>
        <v>0.38</v>
      </c>
      <c r="E22" s="151">
        <v>3</v>
      </c>
      <c r="F22" s="248">
        <f t="shared" si="1"/>
        <v>4.16</v>
      </c>
    </row>
    <row r="23" spans="1:6" ht="30">
      <c r="A23" s="433">
        <v>11</v>
      </c>
      <c r="B23" s="153" t="s">
        <v>1177</v>
      </c>
      <c r="C23" s="175" t="s">
        <v>238</v>
      </c>
      <c r="D23" s="178">
        <f t="shared" si="0"/>
        <v>0.25</v>
      </c>
      <c r="E23" s="151">
        <v>2</v>
      </c>
      <c r="F23" s="248">
        <f t="shared" si="1"/>
        <v>2.74</v>
      </c>
    </row>
    <row r="24" spans="1:6" ht="75">
      <c r="A24" s="433">
        <v>12</v>
      </c>
      <c r="B24" s="153" t="s">
        <v>1177</v>
      </c>
      <c r="C24" s="175" t="s">
        <v>239</v>
      </c>
      <c r="D24" s="178">
        <f t="shared" si="0"/>
        <v>0.25</v>
      </c>
      <c r="E24" s="151">
        <v>2</v>
      </c>
      <c r="F24" s="248">
        <f t="shared" si="1"/>
        <v>2.74</v>
      </c>
    </row>
    <row r="25" spans="1:6" ht="42.75">
      <c r="A25" s="526"/>
      <c r="B25" s="482"/>
      <c r="C25" s="486" t="s">
        <v>241</v>
      </c>
      <c r="D25" s="487">
        <f>+D26+D39+D42</f>
        <v>15.05</v>
      </c>
      <c r="E25" s="484">
        <f>+E26+E39+E42</f>
        <v>120</v>
      </c>
      <c r="F25" s="527">
        <f>+F26+F39+F42</f>
        <v>164.82</v>
      </c>
    </row>
    <row r="26" spans="1:6" ht="15">
      <c r="A26" s="433"/>
      <c r="B26" s="153"/>
      <c r="C26" s="176" t="s">
        <v>242</v>
      </c>
      <c r="D26" s="181">
        <f>SUM(D27:D37)</f>
        <v>11.14</v>
      </c>
      <c r="E26" s="182">
        <f>SUM(E27:E37)</f>
        <v>89</v>
      </c>
      <c r="F26" s="598">
        <f>SUM(F27:F37)</f>
        <v>122</v>
      </c>
    </row>
    <row r="27" spans="1:6" ht="30">
      <c r="A27" s="433">
        <v>13</v>
      </c>
      <c r="B27" s="153" t="s">
        <v>1177</v>
      </c>
      <c r="C27" s="175" t="s">
        <v>243</v>
      </c>
      <c r="D27" s="179">
        <f>ROUND(+E27/8,2)</f>
        <v>1</v>
      </c>
      <c r="E27" s="151">
        <v>8</v>
      </c>
      <c r="F27" s="248">
        <f>+ROUND((230/21)*D27,2)</f>
        <v>10.95</v>
      </c>
    </row>
    <row r="28" spans="1:6" ht="30">
      <c r="A28" s="433">
        <v>14</v>
      </c>
      <c r="B28" s="153" t="s">
        <v>1177</v>
      </c>
      <c r="C28" s="175" t="s">
        <v>244</v>
      </c>
      <c r="D28" s="179">
        <f aca="true" t="shared" si="2" ref="D28:D37">ROUND(+E28/8,2)</f>
        <v>1</v>
      </c>
      <c r="E28" s="151">
        <v>8</v>
      </c>
      <c r="F28" s="248">
        <f aca="true" t="shared" si="3" ref="F28:F37">+ROUND((230/21)*D28,2)</f>
        <v>10.95</v>
      </c>
    </row>
    <row r="29" spans="1:6" ht="15">
      <c r="A29" s="433">
        <v>15</v>
      </c>
      <c r="B29" s="153" t="s">
        <v>1177</v>
      </c>
      <c r="C29" s="175" t="s">
        <v>245</v>
      </c>
      <c r="D29" s="179">
        <f t="shared" si="2"/>
        <v>0.88</v>
      </c>
      <c r="E29" s="151">
        <v>7</v>
      </c>
      <c r="F29" s="248">
        <f t="shared" si="3"/>
        <v>9.64</v>
      </c>
    </row>
    <row r="30" spans="1:6" ht="30">
      <c r="A30" s="433">
        <v>16</v>
      </c>
      <c r="B30" s="153" t="s">
        <v>1177</v>
      </c>
      <c r="C30" s="175" t="s">
        <v>246</v>
      </c>
      <c r="D30" s="179">
        <f t="shared" si="2"/>
        <v>1.25</v>
      </c>
      <c r="E30" s="151">
        <v>10</v>
      </c>
      <c r="F30" s="248">
        <f t="shared" si="3"/>
        <v>13.69</v>
      </c>
    </row>
    <row r="31" spans="1:6" ht="30">
      <c r="A31" s="433">
        <v>17</v>
      </c>
      <c r="B31" s="153" t="s">
        <v>1177</v>
      </c>
      <c r="C31" s="175" t="s">
        <v>247</v>
      </c>
      <c r="D31" s="179">
        <f t="shared" si="2"/>
        <v>1</v>
      </c>
      <c r="E31" s="151">
        <v>8</v>
      </c>
      <c r="F31" s="248">
        <f t="shared" si="3"/>
        <v>10.95</v>
      </c>
    </row>
    <row r="32" spans="1:6" ht="15">
      <c r="A32" s="433">
        <v>18</v>
      </c>
      <c r="B32" s="153" t="s">
        <v>1177</v>
      </c>
      <c r="C32" s="175" t="s">
        <v>248</v>
      </c>
      <c r="D32" s="179">
        <f t="shared" si="2"/>
        <v>1</v>
      </c>
      <c r="E32" s="151">
        <v>8</v>
      </c>
      <c r="F32" s="248">
        <f t="shared" si="3"/>
        <v>10.95</v>
      </c>
    </row>
    <row r="33" spans="1:6" ht="15">
      <c r="A33" s="433">
        <v>19</v>
      </c>
      <c r="B33" s="153" t="s">
        <v>1177</v>
      </c>
      <c r="C33" s="175" t="s">
        <v>249</v>
      </c>
      <c r="D33" s="179">
        <f t="shared" si="2"/>
        <v>1.25</v>
      </c>
      <c r="E33" s="151">
        <v>10</v>
      </c>
      <c r="F33" s="248">
        <f t="shared" si="3"/>
        <v>13.69</v>
      </c>
    </row>
    <row r="34" spans="1:6" ht="45">
      <c r="A34" s="433">
        <v>20</v>
      </c>
      <c r="B34" s="153" t="s">
        <v>1177</v>
      </c>
      <c r="C34" s="175" t="s">
        <v>250</v>
      </c>
      <c r="D34" s="179">
        <f t="shared" si="2"/>
        <v>1</v>
      </c>
      <c r="E34" s="151">
        <v>8</v>
      </c>
      <c r="F34" s="248">
        <f t="shared" si="3"/>
        <v>10.95</v>
      </c>
    </row>
    <row r="35" spans="1:6" ht="30">
      <c r="A35" s="433">
        <v>21</v>
      </c>
      <c r="B35" s="153" t="s">
        <v>1177</v>
      </c>
      <c r="C35" s="175" t="s">
        <v>251</v>
      </c>
      <c r="D35" s="179">
        <f t="shared" si="2"/>
        <v>0.88</v>
      </c>
      <c r="E35" s="151">
        <v>7</v>
      </c>
      <c r="F35" s="248">
        <f t="shared" si="3"/>
        <v>9.64</v>
      </c>
    </row>
    <row r="36" spans="1:6" ht="30">
      <c r="A36" s="433">
        <v>22</v>
      </c>
      <c r="B36" s="153" t="s">
        <v>1177</v>
      </c>
      <c r="C36" s="175" t="s">
        <v>252</v>
      </c>
      <c r="D36" s="179">
        <f t="shared" si="2"/>
        <v>1</v>
      </c>
      <c r="E36" s="151">
        <v>8</v>
      </c>
      <c r="F36" s="248">
        <f t="shared" si="3"/>
        <v>10.95</v>
      </c>
    </row>
    <row r="37" spans="1:6" ht="30">
      <c r="A37" s="433">
        <v>23</v>
      </c>
      <c r="B37" s="153" t="s">
        <v>1177</v>
      </c>
      <c r="C37" s="175" t="s">
        <v>253</v>
      </c>
      <c r="D37" s="179">
        <f t="shared" si="2"/>
        <v>0.88</v>
      </c>
      <c r="E37" s="151">
        <v>7</v>
      </c>
      <c r="F37" s="248">
        <f t="shared" si="3"/>
        <v>9.64</v>
      </c>
    </row>
    <row r="38" spans="1:6" ht="37.5" customHeight="1">
      <c r="A38" s="597" t="s">
        <v>1247</v>
      </c>
      <c r="B38" s="183"/>
      <c r="C38" s="481" t="s">
        <v>54</v>
      </c>
      <c r="D38" s="186">
        <f>+D39+D42+D49+D75+D76</f>
        <v>20.93</v>
      </c>
      <c r="E38" s="184">
        <f>+E39+E42+E49+E75+E76</f>
        <v>167</v>
      </c>
      <c r="F38" s="438">
        <f>+F39+F42+F49+F75+F76</f>
        <v>229.17999999999998</v>
      </c>
    </row>
    <row r="39" spans="1:6" ht="15">
      <c r="A39" s="433"/>
      <c r="B39" s="153"/>
      <c r="C39" s="176" t="s">
        <v>191</v>
      </c>
      <c r="D39" s="181">
        <f>SUM(D40:D41)</f>
        <v>0.76</v>
      </c>
      <c r="E39" s="182">
        <f>SUM(E40:E41)</f>
        <v>6</v>
      </c>
      <c r="F39" s="598">
        <f>SUM(F40:F41)</f>
        <v>8.32</v>
      </c>
    </row>
    <row r="40" spans="1:6" ht="30">
      <c r="A40" s="433">
        <v>24</v>
      </c>
      <c r="B40" s="153" t="s">
        <v>1177</v>
      </c>
      <c r="C40" s="175" t="s">
        <v>254</v>
      </c>
      <c r="D40" s="179">
        <f aca="true" t="shared" si="4" ref="D40:D47">ROUND(+E40/8,2)</f>
        <v>0.38</v>
      </c>
      <c r="E40" s="151">
        <v>3</v>
      </c>
      <c r="F40" s="248">
        <f aca="true" t="shared" si="5" ref="F40:F47">+ROUND((230/21)*D40,2)</f>
        <v>4.16</v>
      </c>
    </row>
    <row r="41" spans="1:6" ht="15">
      <c r="A41" s="433">
        <v>25</v>
      </c>
      <c r="B41" s="153" t="s">
        <v>1177</v>
      </c>
      <c r="C41" s="175" t="s">
        <v>255</v>
      </c>
      <c r="D41" s="179">
        <f t="shared" si="4"/>
        <v>0.38</v>
      </c>
      <c r="E41" s="151">
        <v>3</v>
      </c>
      <c r="F41" s="248">
        <f t="shared" si="5"/>
        <v>4.16</v>
      </c>
    </row>
    <row r="42" spans="1:6" ht="15">
      <c r="A42" s="433"/>
      <c r="B42" s="153"/>
      <c r="C42" s="176" t="s">
        <v>192</v>
      </c>
      <c r="D42" s="181">
        <f>SUM(D43:D47)</f>
        <v>3.15</v>
      </c>
      <c r="E42" s="182">
        <f>SUM(E43:E47)</f>
        <v>25</v>
      </c>
      <c r="F42" s="598">
        <f>SUM(F43:F47)</f>
        <v>34.5</v>
      </c>
    </row>
    <row r="43" spans="1:6" ht="30">
      <c r="A43" s="433">
        <v>26</v>
      </c>
      <c r="B43" s="153" t="s">
        <v>1177</v>
      </c>
      <c r="C43" s="175" t="s">
        <v>256</v>
      </c>
      <c r="D43" s="179">
        <f t="shared" si="4"/>
        <v>0.63</v>
      </c>
      <c r="E43" s="151">
        <v>5</v>
      </c>
      <c r="F43" s="248">
        <f>+ROUND((230/21)*D43,2)</f>
        <v>6.9</v>
      </c>
    </row>
    <row r="44" spans="1:6" ht="45">
      <c r="A44" s="433">
        <v>27</v>
      </c>
      <c r="B44" s="153" t="s">
        <v>1177</v>
      </c>
      <c r="C44" s="175" t="s">
        <v>257</v>
      </c>
      <c r="D44" s="179">
        <f t="shared" si="4"/>
        <v>0.63</v>
      </c>
      <c r="E44" s="151">
        <v>5</v>
      </c>
      <c r="F44" s="248">
        <f t="shared" si="5"/>
        <v>6.9</v>
      </c>
    </row>
    <row r="45" spans="1:6" ht="15">
      <c r="A45" s="433">
        <v>28</v>
      </c>
      <c r="B45" s="153" t="s">
        <v>1177</v>
      </c>
      <c r="C45" s="175" t="s">
        <v>258</v>
      </c>
      <c r="D45" s="179">
        <f t="shared" si="4"/>
        <v>0.63</v>
      </c>
      <c r="E45" s="151">
        <v>5</v>
      </c>
      <c r="F45" s="248">
        <f t="shared" si="5"/>
        <v>6.9</v>
      </c>
    </row>
    <row r="46" spans="1:6" ht="30">
      <c r="A46" s="433">
        <v>29</v>
      </c>
      <c r="B46" s="153" t="s">
        <v>1177</v>
      </c>
      <c r="C46" s="175" t="s">
        <v>259</v>
      </c>
      <c r="D46" s="179">
        <f t="shared" si="4"/>
        <v>0.63</v>
      </c>
      <c r="E46" s="151">
        <v>5</v>
      </c>
      <c r="F46" s="248">
        <f t="shared" si="5"/>
        <v>6.9</v>
      </c>
    </row>
    <row r="47" spans="1:6" ht="15">
      <c r="A47" s="433">
        <v>30</v>
      </c>
      <c r="B47" s="153" t="s">
        <v>1177</v>
      </c>
      <c r="C47" s="175" t="s">
        <v>260</v>
      </c>
      <c r="D47" s="179">
        <f t="shared" si="4"/>
        <v>0.63</v>
      </c>
      <c r="E47" s="151">
        <v>5</v>
      </c>
      <c r="F47" s="248">
        <f t="shared" si="5"/>
        <v>6.9</v>
      </c>
    </row>
    <row r="48" spans="1:6" ht="15">
      <c r="A48" s="433"/>
      <c r="B48" s="153"/>
      <c r="C48" s="175"/>
      <c r="D48" s="179"/>
      <c r="E48" s="151"/>
      <c r="F48" s="248"/>
    </row>
    <row r="49" spans="1:6" ht="28.5">
      <c r="A49" s="526"/>
      <c r="B49" s="482"/>
      <c r="C49" s="483" t="s">
        <v>261</v>
      </c>
      <c r="D49" s="487">
        <f>+D50+D70</f>
        <v>15.020000000000001</v>
      </c>
      <c r="E49" s="487">
        <f>+E50+E70</f>
        <v>120</v>
      </c>
      <c r="F49" s="527">
        <f>+F50+F70</f>
        <v>164.46</v>
      </c>
    </row>
    <row r="50" spans="1:6" ht="15">
      <c r="A50" s="433"/>
      <c r="B50" s="153"/>
      <c r="C50" s="176" t="s">
        <v>193</v>
      </c>
      <c r="D50" s="181">
        <f>SUM(D51:D69)</f>
        <v>13.020000000000001</v>
      </c>
      <c r="E50" s="182">
        <f>SUM(E51:E69)</f>
        <v>104</v>
      </c>
      <c r="F50" s="598">
        <f>SUM(F51:F69)</f>
        <v>142.56</v>
      </c>
    </row>
    <row r="51" spans="1:6" ht="30">
      <c r="A51" s="433">
        <v>31</v>
      </c>
      <c r="B51" s="153" t="s">
        <v>1177</v>
      </c>
      <c r="C51" s="175" t="s">
        <v>262</v>
      </c>
      <c r="D51" s="179">
        <f aca="true" t="shared" si="6" ref="D51:D72">ROUND(+E51/8,2)</f>
        <v>0.38</v>
      </c>
      <c r="E51" s="151">
        <v>3</v>
      </c>
      <c r="F51" s="248">
        <f aca="true" t="shared" si="7" ref="F51:F72">+ROUND((230/21)*D51,2)</f>
        <v>4.16</v>
      </c>
    </row>
    <row r="52" spans="1:6" ht="30">
      <c r="A52" s="433">
        <v>32</v>
      </c>
      <c r="B52" s="153" t="s">
        <v>1177</v>
      </c>
      <c r="C52" s="175" t="s">
        <v>263</v>
      </c>
      <c r="D52" s="179">
        <f t="shared" si="6"/>
        <v>0.38</v>
      </c>
      <c r="E52" s="151">
        <v>3</v>
      </c>
      <c r="F52" s="248">
        <f t="shared" si="7"/>
        <v>4.16</v>
      </c>
    </row>
    <row r="53" spans="1:6" ht="15">
      <c r="A53" s="433">
        <v>33</v>
      </c>
      <c r="B53" s="153" t="s">
        <v>1177</v>
      </c>
      <c r="C53" s="175" t="s">
        <v>264</v>
      </c>
      <c r="D53" s="179">
        <f t="shared" si="6"/>
        <v>0.25</v>
      </c>
      <c r="E53" s="151">
        <v>2</v>
      </c>
      <c r="F53" s="248">
        <f t="shared" si="7"/>
        <v>2.74</v>
      </c>
    </row>
    <row r="54" spans="1:6" ht="15">
      <c r="A54" s="433"/>
      <c r="B54" s="153"/>
      <c r="C54" s="175" t="s">
        <v>194</v>
      </c>
      <c r="D54" s="179"/>
      <c r="E54" s="151" t="s">
        <v>190</v>
      </c>
      <c r="F54" s="248">
        <f t="shared" si="7"/>
        <v>0</v>
      </c>
    </row>
    <row r="55" spans="1:6" ht="15">
      <c r="A55" s="433">
        <v>34</v>
      </c>
      <c r="B55" s="153" t="s">
        <v>1177</v>
      </c>
      <c r="C55" s="175" t="s">
        <v>265</v>
      </c>
      <c r="D55" s="179">
        <f t="shared" si="6"/>
        <v>0.5</v>
      </c>
      <c r="E55" s="151">
        <v>4</v>
      </c>
      <c r="F55" s="248">
        <f t="shared" si="7"/>
        <v>5.48</v>
      </c>
    </row>
    <row r="56" spans="1:6" ht="30">
      <c r="A56" s="433">
        <v>35</v>
      </c>
      <c r="B56" s="153" t="s">
        <v>1177</v>
      </c>
      <c r="C56" s="175" t="s">
        <v>266</v>
      </c>
      <c r="D56" s="179">
        <f t="shared" si="6"/>
        <v>0.75</v>
      </c>
      <c r="E56" s="151">
        <v>6</v>
      </c>
      <c r="F56" s="248">
        <f t="shared" si="7"/>
        <v>8.21</v>
      </c>
    </row>
    <row r="57" spans="1:6" ht="30">
      <c r="A57" s="433">
        <v>36</v>
      </c>
      <c r="B57" s="153" t="s">
        <v>1177</v>
      </c>
      <c r="C57" s="175" t="s">
        <v>267</v>
      </c>
      <c r="D57" s="179">
        <f t="shared" si="6"/>
        <v>0.75</v>
      </c>
      <c r="E57" s="151">
        <v>6</v>
      </c>
      <c r="F57" s="248">
        <f t="shared" si="7"/>
        <v>8.21</v>
      </c>
    </row>
    <row r="58" spans="1:6" ht="30">
      <c r="A58" s="433">
        <v>37</v>
      </c>
      <c r="B58" s="153" t="s">
        <v>1177</v>
      </c>
      <c r="C58" s="175" t="s">
        <v>268</v>
      </c>
      <c r="D58" s="179">
        <f t="shared" si="6"/>
        <v>1</v>
      </c>
      <c r="E58" s="151">
        <v>8</v>
      </c>
      <c r="F58" s="248">
        <f t="shared" si="7"/>
        <v>10.95</v>
      </c>
    </row>
    <row r="59" spans="1:6" ht="30">
      <c r="A59" s="433">
        <v>38</v>
      </c>
      <c r="B59" s="153" t="s">
        <v>1177</v>
      </c>
      <c r="C59" s="175" t="s">
        <v>269</v>
      </c>
      <c r="D59" s="179">
        <f t="shared" si="6"/>
        <v>0.88</v>
      </c>
      <c r="E59" s="151">
        <v>7</v>
      </c>
      <c r="F59" s="248">
        <f t="shared" si="7"/>
        <v>9.64</v>
      </c>
    </row>
    <row r="60" spans="1:6" ht="15">
      <c r="A60" s="433">
        <v>39</v>
      </c>
      <c r="B60" s="153" t="s">
        <v>1177</v>
      </c>
      <c r="C60" s="175" t="s">
        <v>270</v>
      </c>
      <c r="D60" s="179">
        <f t="shared" si="6"/>
        <v>0.75</v>
      </c>
      <c r="E60" s="151">
        <v>6</v>
      </c>
      <c r="F60" s="248">
        <f t="shared" si="7"/>
        <v>8.21</v>
      </c>
    </row>
    <row r="61" spans="1:6" ht="30">
      <c r="A61" s="433">
        <v>40</v>
      </c>
      <c r="B61" s="153" t="s">
        <v>1177</v>
      </c>
      <c r="C61" s="175" t="s">
        <v>271</v>
      </c>
      <c r="D61" s="179">
        <f t="shared" si="6"/>
        <v>1</v>
      </c>
      <c r="E61" s="151">
        <v>8</v>
      </c>
      <c r="F61" s="248">
        <f t="shared" si="7"/>
        <v>10.95</v>
      </c>
    </row>
    <row r="62" spans="1:6" ht="15">
      <c r="A62" s="433">
        <v>41</v>
      </c>
      <c r="B62" s="153" t="s">
        <v>1177</v>
      </c>
      <c r="C62" s="175" t="s">
        <v>272</v>
      </c>
      <c r="D62" s="179">
        <f t="shared" si="6"/>
        <v>0.75</v>
      </c>
      <c r="E62" s="151">
        <v>6</v>
      </c>
      <c r="F62" s="248">
        <f t="shared" si="7"/>
        <v>8.21</v>
      </c>
    </row>
    <row r="63" spans="1:6" ht="30">
      <c r="A63" s="433">
        <v>42</v>
      </c>
      <c r="B63" s="153" t="s">
        <v>1177</v>
      </c>
      <c r="C63" s="175" t="s">
        <v>273</v>
      </c>
      <c r="D63" s="179">
        <f t="shared" si="6"/>
        <v>1</v>
      </c>
      <c r="E63" s="151">
        <v>8</v>
      </c>
      <c r="F63" s="248">
        <f t="shared" si="7"/>
        <v>10.95</v>
      </c>
    </row>
    <row r="64" spans="1:6" ht="45">
      <c r="A64" s="433">
        <v>43</v>
      </c>
      <c r="B64" s="153" t="s">
        <v>1177</v>
      </c>
      <c r="C64" s="175" t="s">
        <v>274</v>
      </c>
      <c r="D64" s="179">
        <f t="shared" si="6"/>
        <v>0.75</v>
      </c>
      <c r="E64" s="151">
        <v>6</v>
      </c>
      <c r="F64" s="248">
        <f t="shared" si="7"/>
        <v>8.21</v>
      </c>
    </row>
    <row r="65" spans="1:6" ht="15">
      <c r="A65" s="433">
        <v>44</v>
      </c>
      <c r="B65" s="153" t="s">
        <v>1177</v>
      </c>
      <c r="C65" s="175" t="s">
        <v>272</v>
      </c>
      <c r="D65" s="179">
        <f t="shared" si="6"/>
        <v>0.75</v>
      </c>
      <c r="E65" s="151">
        <v>6</v>
      </c>
      <c r="F65" s="248">
        <f t="shared" si="7"/>
        <v>8.21</v>
      </c>
    </row>
    <row r="66" spans="1:6" ht="30">
      <c r="A66" s="433">
        <v>45</v>
      </c>
      <c r="B66" s="153" t="s">
        <v>1177</v>
      </c>
      <c r="C66" s="175" t="s">
        <v>275</v>
      </c>
      <c r="D66" s="179">
        <f t="shared" si="6"/>
        <v>0.88</v>
      </c>
      <c r="E66" s="151">
        <v>7</v>
      </c>
      <c r="F66" s="248">
        <f t="shared" si="7"/>
        <v>9.64</v>
      </c>
    </row>
    <row r="67" spans="1:6" ht="60">
      <c r="A67" s="433">
        <v>46</v>
      </c>
      <c r="B67" s="153" t="s">
        <v>1177</v>
      </c>
      <c r="C67" s="175" t="s">
        <v>276</v>
      </c>
      <c r="D67" s="179">
        <f t="shared" si="6"/>
        <v>0.75</v>
      </c>
      <c r="E67" s="151">
        <v>6</v>
      </c>
      <c r="F67" s="248">
        <f t="shared" si="7"/>
        <v>8.21</v>
      </c>
    </row>
    <row r="68" spans="1:6" ht="30">
      <c r="A68" s="433">
        <v>47</v>
      </c>
      <c r="B68" s="153" t="s">
        <v>1177</v>
      </c>
      <c r="C68" s="175" t="s">
        <v>277</v>
      </c>
      <c r="D68" s="179">
        <f t="shared" si="6"/>
        <v>0.75</v>
      </c>
      <c r="E68" s="151">
        <v>6</v>
      </c>
      <c r="F68" s="248">
        <f t="shared" si="7"/>
        <v>8.21</v>
      </c>
    </row>
    <row r="69" spans="1:6" ht="45">
      <c r="A69" s="433">
        <v>48</v>
      </c>
      <c r="B69" s="153" t="s">
        <v>1177</v>
      </c>
      <c r="C69" s="175" t="s">
        <v>278</v>
      </c>
      <c r="D69" s="179">
        <f t="shared" si="6"/>
        <v>0.75</v>
      </c>
      <c r="E69" s="151">
        <v>6</v>
      </c>
      <c r="F69" s="248">
        <f t="shared" si="7"/>
        <v>8.21</v>
      </c>
    </row>
    <row r="70" spans="1:6" ht="15">
      <c r="A70" s="433"/>
      <c r="B70" s="153"/>
      <c r="C70" s="176" t="s">
        <v>279</v>
      </c>
      <c r="D70" s="181">
        <f>SUM(D71:D72)</f>
        <v>2</v>
      </c>
      <c r="E70" s="182">
        <f>SUM(E71:E72)</f>
        <v>16</v>
      </c>
      <c r="F70" s="598">
        <f>SUM(F71:F72)</f>
        <v>21.9</v>
      </c>
    </row>
    <row r="71" spans="1:6" ht="45">
      <c r="A71" s="433">
        <v>49</v>
      </c>
      <c r="B71" s="153" t="s">
        <v>1177</v>
      </c>
      <c r="C71" s="175" t="s">
        <v>280</v>
      </c>
      <c r="D71" s="179">
        <f t="shared" si="6"/>
        <v>1</v>
      </c>
      <c r="E71" s="151">
        <v>8</v>
      </c>
      <c r="F71" s="248">
        <f t="shared" si="7"/>
        <v>10.95</v>
      </c>
    </row>
    <row r="72" spans="1:6" ht="15">
      <c r="A72" s="433">
        <v>50</v>
      </c>
      <c r="B72" s="153" t="s">
        <v>1177</v>
      </c>
      <c r="C72" s="175" t="s">
        <v>281</v>
      </c>
      <c r="D72" s="179">
        <f t="shared" si="6"/>
        <v>1</v>
      </c>
      <c r="E72" s="151">
        <v>8</v>
      </c>
      <c r="F72" s="248">
        <f t="shared" si="7"/>
        <v>10.95</v>
      </c>
    </row>
    <row r="73" spans="1:6" ht="42.75">
      <c r="A73" s="526"/>
      <c r="B73" s="482"/>
      <c r="C73" s="483" t="s">
        <v>282</v>
      </c>
      <c r="D73" s="487">
        <f>+D74+D90</f>
        <v>32.53999999999999</v>
      </c>
      <c r="E73" s="484">
        <f>+E74+E90</f>
        <v>260</v>
      </c>
      <c r="F73" s="527">
        <f>+F74+F90</f>
        <v>164.3799999999999</v>
      </c>
    </row>
    <row r="74" spans="1:6" ht="15">
      <c r="A74" s="433"/>
      <c r="B74" s="153"/>
      <c r="C74" s="176" t="s">
        <v>195</v>
      </c>
      <c r="D74" s="181">
        <f>SUM(D75:D89)</f>
        <v>31.539999999999996</v>
      </c>
      <c r="E74" s="182">
        <f>SUM(E75:E89)</f>
        <v>252</v>
      </c>
      <c r="F74" s="598">
        <f>SUM(F75:F89)-F77</f>
        <v>153.4199999999999</v>
      </c>
    </row>
    <row r="75" spans="1:6" ht="30">
      <c r="A75" s="433">
        <v>51</v>
      </c>
      <c r="B75" s="153" t="s">
        <v>1177</v>
      </c>
      <c r="C75" s="175" t="s">
        <v>283</v>
      </c>
      <c r="D75" s="179">
        <f aca="true" t="shared" si="8" ref="D75:D98">ROUND(+E75/8,2)</f>
        <v>1</v>
      </c>
      <c r="E75" s="151">
        <v>8</v>
      </c>
      <c r="F75" s="248">
        <f aca="true" t="shared" si="9" ref="F75:F98">+ROUND((230/21)*D75,2)</f>
        <v>10.95</v>
      </c>
    </row>
    <row r="76" spans="1:6" ht="15">
      <c r="A76" s="433">
        <v>52</v>
      </c>
      <c r="B76" s="153" t="s">
        <v>1177</v>
      </c>
      <c r="C76" s="175" t="s">
        <v>284</v>
      </c>
      <c r="D76" s="179">
        <f t="shared" si="8"/>
        <v>1</v>
      </c>
      <c r="E76" s="151">
        <v>8</v>
      </c>
      <c r="F76" s="248">
        <f t="shared" si="9"/>
        <v>10.95</v>
      </c>
    </row>
    <row r="77" spans="1:6" ht="15.75">
      <c r="A77" s="597" t="s">
        <v>833</v>
      </c>
      <c r="B77" s="183"/>
      <c r="C77" s="481" t="s">
        <v>54</v>
      </c>
      <c r="D77" s="186">
        <f>SUM(D78:D89)+D90+D93</f>
        <v>17.529999999999998</v>
      </c>
      <c r="E77" s="184">
        <f>SUM(E78:E89)+E90+E93</f>
        <v>140</v>
      </c>
      <c r="F77" s="438">
        <f>SUM(F78:F89)+F90+F93</f>
        <v>191.99</v>
      </c>
    </row>
    <row r="78" spans="1:6" ht="15">
      <c r="A78" s="433">
        <v>53</v>
      </c>
      <c r="B78" s="153" t="s">
        <v>1177</v>
      </c>
      <c r="C78" s="175" t="s">
        <v>285</v>
      </c>
      <c r="D78" s="179">
        <f t="shared" si="8"/>
        <v>1</v>
      </c>
      <c r="E78" s="151">
        <v>8</v>
      </c>
      <c r="F78" s="248">
        <f t="shared" si="9"/>
        <v>10.95</v>
      </c>
    </row>
    <row r="79" spans="1:6" ht="15">
      <c r="A79" s="433">
        <v>54</v>
      </c>
      <c r="B79" s="153" t="s">
        <v>1177</v>
      </c>
      <c r="C79" s="175" t="s">
        <v>1340</v>
      </c>
      <c r="D79" s="179">
        <f t="shared" si="8"/>
        <v>1</v>
      </c>
      <c r="E79" s="151">
        <v>8</v>
      </c>
      <c r="F79" s="248">
        <f t="shared" si="9"/>
        <v>10.95</v>
      </c>
    </row>
    <row r="80" spans="1:6" ht="15">
      <c r="A80" s="433">
        <v>55</v>
      </c>
      <c r="B80" s="153" t="s">
        <v>1177</v>
      </c>
      <c r="C80" s="175" t="s">
        <v>1341</v>
      </c>
      <c r="D80" s="179">
        <f t="shared" si="8"/>
        <v>1</v>
      </c>
      <c r="E80" s="151">
        <v>8</v>
      </c>
      <c r="F80" s="248">
        <f t="shared" si="9"/>
        <v>10.95</v>
      </c>
    </row>
    <row r="81" spans="1:6" ht="30">
      <c r="A81" s="433">
        <v>56</v>
      </c>
      <c r="B81" s="153" t="s">
        <v>1177</v>
      </c>
      <c r="C81" s="175" t="s">
        <v>1342</v>
      </c>
      <c r="D81" s="179">
        <f t="shared" si="8"/>
        <v>1</v>
      </c>
      <c r="E81" s="151">
        <v>8</v>
      </c>
      <c r="F81" s="248">
        <f t="shared" si="9"/>
        <v>10.95</v>
      </c>
    </row>
    <row r="82" spans="1:6" ht="30">
      <c r="A82" s="433">
        <v>57</v>
      </c>
      <c r="B82" s="153" t="s">
        <v>1177</v>
      </c>
      <c r="C82" s="175" t="s">
        <v>27</v>
      </c>
      <c r="D82" s="179">
        <f t="shared" si="8"/>
        <v>1.13</v>
      </c>
      <c r="E82" s="151">
        <v>9</v>
      </c>
      <c r="F82" s="248">
        <f t="shared" si="9"/>
        <v>12.38</v>
      </c>
    </row>
    <row r="83" spans="1:6" ht="15">
      <c r="A83" s="433">
        <v>58</v>
      </c>
      <c r="B83" s="153" t="s">
        <v>1177</v>
      </c>
      <c r="C83" s="175" t="s">
        <v>28</v>
      </c>
      <c r="D83" s="179">
        <f t="shared" si="8"/>
        <v>1</v>
      </c>
      <c r="E83" s="151">
        <v>8</v>
      </c>
      <c r="F83" s="248">
        <f t="shared" si="9"/>
        <v>10.95</v>
      </c>
    </row>
    <row r="84" spans="1:6" ht="15">
      <c r="A84" s="433">
        <v>59</v>
      </c>
      <c r="B84" s="153" t="s">
        <v>1177</v>
      </c>
      <c r="C84" s="175" t="s">
        <v>29</v>
      </c>
      <c r="D84" s="179">
        <f t="shared" si="8"/>
        <v>1</v>
      </c>
      <c r="E84" s="151">
        <v>8</v>
      </c>
      <c r="F84" s="248">
        <f t="shared" si="9"/>
        <v>10.95</v>
      </c>
    </row>
    <row r="85" spans="1:6" ht="30">
      <c r="A85" s="433">
        <v>60</v>
      </c>
      <c r="B85" s="153" t="s">
        <v>1177</v>
      </c>
      <c r="C85" s="175" t="s">
        <v>30</v>
      </c>
      <c r="D85" s="179">
        <f t="shared" si="8"/>
        <v>0.75</v>
      </c>
      <c r="E85" s="151">
        <v>6</v>
      </c>
      <c r="F85" s="248">
        <f t="shared" si="9"/>
        <v>8.21</v>
      </c>
    </row>
    <row r="86" spans="1:6" ht="15">
      <c r="A86" s="433">
        <v>61</v>
      </c>
      <c r="B86" s="153" t="s">
        <v>1177</v>
      </c>
      <c r="C86" s="175" t="s">
        <v>272</v>
      </c>
      <c r="D86" s="179">
        <f t="shared" si="8"/>
        <v>1</v>
      </c>
      <c r="E86" s="151">
        <v>8</v>
      </c>
      <c r="F86" s="248">
        <f t="shared" si="9"/>
        <v>10.95</v>
      </c>
    </row>
    <row r="87" spans="1:6" ht="30">
      <c r="A87" s="433">
        <v>62</v>
      </c>
      <c r="B87" s="153" t="s">
        <v>1177</v>
      </c>
      <c r="C87" s="175" t="s">
        <v>902</v>
      </c>
      <c r="D87" s="179">
        <f t="shared" si="8"/>
        <v>1</v>
      </c>
      <c r="E87" s="151">
        <v>8</v>
      </c>
      <c r="F87" s="248">
        <f t="shared" si="9"/>
        <v>10.95</v>
      </c>
    </row>
    <row r="88" spans="1:6" ht="45">
      <c r="A88" s="433">
        <v>63</v>
      </c>
      <c r="B88" s="153" t="s">
        <v>1177</v>
      </c>
      <c r="C88" s="175" t="s">
        <v>903</v>
      </c>
      <c r="D88" s="179">
        <f t="shared" si="8"/>
        <v>1</v>
      </c>
      <c r="E88" s="151">
        <v>8</v>
      </c>
      <c r="F88" s="248">
        <f t="shared" si="9"/>
        <v>10.95</v>
      </c>
    </row>
    <row r="89" spans="1:6" ht="45">
      <c r="A89" s="433">
        <v>64</v>
      </c>
      <c r="B89" s="153" t="s">
        <v>1177</v>
      </c>
      <c r="C89" s="175" t="s">
        <v>904</v>
      </c>
      <c r="D89" s="179">
        <f t="shared" si="8"/>
        <v>1.13</v>
      </c>
      <c r="E89" s="151">
        <v>9</v>
      </c>
      <c r="F89" s="248">
        <f t="shared" si="9"/>
        <v>12.38</v>
      </c>
    </row>
    <row r="90" spans="1:6" ht="15">
      <c r="A90" s="433"/>
      <c r="B90" s="153"/>
      <c r="C90" s="176" t="s">
        <v>196</v>
      </c>
      <c r="D90" s="181">
        <f>SUM(D91:D92)</f>
        <v>1</v>
      </c>
      <c r="E90" s="182">
        <f>SUM(E91:E92)</f>
        <v>8</v>
      </c>
      <c r="F90" s="598">
        <f>SUM(F91:F92)</f>
        <v>10.96</v>
      </c>
    </row>
    <row r="91" spans="1:6" ht="15">
      <c r="A91" s="433">
        <v>65</v>
      </c>
      <c r="B91" s="153" t="s">
        <v>1177</v>
      </c>
      <c r="C91" s="175" t="s">
        <v>905</v>
      </c>
      <c r="D91" s="179">
        <f t="shared" si="8"/>
        <v>0.5</v>
      </c>
      <c r="E91" s="151">
        <v>4</v>
      </c>
      <c r="F91" s="248">
        <f t="shared" si="9"/>
        <v>5.48</v>
      </c>
    </row>
    <row r="92" spans="1:6" ht="15">
      <c r="A92" s="433">
        <v>66</v>
      </c>
      <c r="B92" s="153" t="s">
        <v>1177</v>
      </c>
      <c r="C92" s="175" t="s">
        <v>272</v>
      </c>
      <c r="D92" s="179">
        <f t="shared" si="8"/>
        <v>0.5</v>
      </c>
      <c r="E92" s="151">
        <v>4</v>
      </c>
      <c r="F92" s="248">
        <f t="shared" si="9"/>
        <v>5.48</v>
      </c>
    </row>
    <row r="93" spans="1:6" ht="28.5">
      <c r="A93" s="526"/>
      <c r="B93" s="482"/>
      <c r="C93" s="483" t="s">
        <v>1028</v>
      </c>
      <c r="D93" s="487">
        <f>SUM(D94:D98)</f>
        <v>4.52</v>
      </c>
      <c r="E93" s="485">
        <f>SUM(E94:E98)</f>
        <v>36</v>
      </c>
      <c r="F93" s="527">
        <f>SUM(F94:F98)</f>
        <v>49.51</v>
      </c>
    </row>
    <row r="94" spans="1:6" ht="30">
      <c r="A94" s="433">
        <v>67</v>
      </c>
      <c r="B94" s="153" t="s">
        <v>1177</v>
      </c>
      <c r="C94" s="175" t="s">
        <v>1029</v>
      </c>
      <c r="D94" s="179">
        <f t="shared" si="8"/>
        <v>1.75</v>
      </c>
      <c r="E94" s="151">
        <v>14</v>
      </c>
      <c r="F94" s="248">
        <f t="shared" si="9"/>
        <v>19.17</v>
      </c>
    </row>
    <row r="95" spans="1:6" ht="30">
      <c r="A95" s="433">
        <v>68</v>
      </c>
      <c r="B95" s="153" t="s">
        <v>1177</v>
      </c>
      <c r="C95" s="175" t="s">
        <v>1030</v>
      </c>
      <c r="D95" s="179">
        <f t="shared" si="8"/>
        <v>0.88</v>
      </c>
      <c r="E95" s="151">
        <v>7</v>
      </c>
      <c r="F95" s="248">
        <f t="shared" si="9"/>
        <v>9.64</v>
      </c>
    </row>
    <row r="96" spans="1:6" ht="30">
      <c r="A96" s="433">
        <v>69</v>
      </c>
      <c r="B96" s="153" t="s">
        <v>1177</v>
      </c>
      <c r="C96" s="175" t="s">
        <v>1031</v>
      </c>
      <c r="D96" s="179">
        <f t="shared" si="8"/>
        <v>0.63</v>
      </c>
      <c r="E96" s="151">
        <v>5</v>
      </c>
      <c r="F96" s="248">
        <f t="shared" si="9"/>
        <v>6.9</v>
      </c>
    </row>
    <row r="97" spans="1:6" ht="15">
      <c r="A97" s="433">
        <v>70</v>
      </c>
      <c r="B97" s="153" t="s">
        <v>1177</v>
      </c>
      <c r="C97" s="175" t="s">
        <v>1032</v>
      </c>
      <c r="D97" s="179">
        <f t="shared" si="8"/>
        <v>0.63</v>
      </c>
      <c r="E97" s="151">
        <v>5</v>
      </c>
      <c r="F97" s="248">
        <f t="shared" si="9"/>
        <v>6.9</v>
      </c>
    </row>
    <row r="98" spans="1:6" ht="30">
      <c r="A98" s="433">
        <v>71</v>
      </c>
      <c r="B98" s="153" t="s">
        <v>1177</v>
      </c>
      <c r="C98" s="175" t="s">
        <v>1033</v>
      </c>
      <c r="D98" s="179">
        <f t="shared" si="8"/>
        <v>0.63</v>
      </c>
      <c r="E98" s="151">
        <v>5</v>
      </c>
      <c r="F98" s="248">
        <f t="shared" si="9"/>
        <v>6.9</v>
      </c>
    </row>
    <row r="99" spans="1:6" ht="15.75">
      <c r="A99" s="597" t="s">
        <v>1092</v>
      </c>
      <c r="B99" s="183"/>
      <c r="C99" s="481" t="s">
        <v>54</v>
      </c>
      <c r="D99" s="186">
        <f>+D100+D122+D142</f>
        <v>18.07</v>
      </c>
      <c r="E99" s="184">
        <f>+E100+E122+E142</f>
        <v>144</v>
      </c>
      <c r="F99" s="438">
        <f>+F100+F122+F142</f>
        <v>197.93000000000006</v>
      </c>
    </row>
    <row r="100" spans="1:6" ht="28.5">
      <c r="A100" s="599"/>
      <c r="B100" s="482"/>
      <c r="C100" s="483" t="s">
        <v>1034</v>
      </c>
      <c r="D100" s="487">
        <f>+D101+D109+D114+D118</f>
        <v>3.0500000000000003</v>
      </c>
      <c r="E100" s="484">
        <f>+E101+E109+E114+E118</f>
        <v>24</v>
      </c>
      <c r="F100" s="527">
        <f>+F101+F109+F114+F118</f>
        <v>33.379999999999995</v>
      </c>
    </row>
    <row r="101" spans="1:6" ht="15">
      <c r="A101" s="433"/>
      <c r="B101" s="153"/>
      <c r="C101" s="176" t="s">
        <v>197</v>
      </c>
      <c r="D101" s="181">
        <f>SUM(D102:D108)</f>
        <v>1.3900000000000001</v>
      </c>
      <c r="E101" s="182">
        <f>SUM(E102:E108)</f>
        <v>11</v>
      </c>
      <c r="F101" s="598">
        <f>SUM(F102:F108)</f>
        <v>15.22</v>
      </c>
    </row>
    <row r="102" spans="1:6" ht="30">
      <c r="A102" s="433">
        <v>72</v>
      </c>
      <c r="B102" s="153" t="s">
        <v>1177</v>
      </c>
      <c r="C102" s="175" t="s">
        <v>1035</v>
      </c>
      <c r="D102" s="179">
        <f aca="true" t="shared" si="10" ref="D102:D121">ROUND(+E102/8,2)</f>
        <v>0.25</v>
      </c>
      <c r="E102" s="151">
        <v>2</v>
      </c>
      <c r="F102" s="248">
        <f aca="true" t="shared" si="11" ref="F102:F121">+ROUND((230/21)*D102,2)</f>
        <v>2.74</v>
      </c>
    </row>
    <row r="103" spans="1:6" ht="30">
      <c r="A103" s="433">
        <v>73</v>
      </c>
      <c r="B103" s="153" t="s">
        <v>1177</v>
      </c>
      <c r="C103" s="175" t="s">
        <v>1036</v>
      </c>
      <c r="D103" s="179">
        <f t="shared" si="10"/>
        <v>0.25</v>
      </c>
      <c r="E103" s="151">
        <v>2</v>
      </c>
      <c r="F103" s="248">
        <f t="shared" si="11"/>
        <v>2.74</v>
      </c>
    </row>
    <row r="104" spans="1:6" ht="30">
      <c r="A104" s="433">
        <v>74</v>
      </c>
      <c r="B104" s="153" t="s">
        <v>1177</v>
      </c>
      <c r="C104" s="175" t="s">
        <v>1037</v>
      </c>
      <c r="D104" s="179">
        <f t="shared" si="10"/>
        <v>0.25</v>
      </c>
      <c r="E104" s="151">
        <v>2</v>
      </c>
      <c r="F104" s="248">
        <f t="shared" si="11"/>
        <v>2.74</v>
      </c>
    </row>
    <row r="105" spans="1:6" ht="15">
      <c r="A105" s="433">
        <v>75</v>
      </c>
      <c r="B105" s="153" t="s">
        <v>1177</v>
      </c>
      <c r="C105" s="175" t="s">
        <v>1038</v>
      </c>
      <c r="D105" s="179">
        <f t="shared" si="10"/>
        <v>0.13</v>
      </c>
      <c r="E105" s="151">
        <v>1</v>
      </c>
      <c r="F105" s="248">
        <f t="shared" si="11"/>
        <v>1.42</v>
      </c>
    </row>
    <row r="106" spans="1:6" ht="15">
      <c r="A106" s="433">
        <v>76</v>
      </c>
      <c r="B106" s="153" t="s">
        <v>1177</v>
      </c>
      <c r="C106" s="175" t="s">
        <v>1039</v>
      </c>
      <c r="D106" s="179">
        <f t="shared" si="10"/>
        <v>0.13</v>
      </c>
      <c r="E106" s="151">
        <v>1</v>
      </c>
      <c r="F106" s="248">
        <f t="shared" si="11"/>
        <v>1.42</v>
      </c>
    </row>
    <row r="107" spans="1:6" ht="45">
      <c r="A107" s="433">
        <v>77</v>
      </c>
      <c r="B107" s="153" t="s">
        <v>1177</v>
      </c>
      <c r="C107" s="175" t="s">
        <v>1040</v>
      </c>
      <c r="D107" s="179">
        <f t="shared" si="10"/>
        <v>0.25</v>
      </c>
      <c r="E107" s="151">
        <v>2</v>
      </c>
      <c r="F107" s="248">
        <f t="shared" si="11"/>
        <v>2.74</v>
      </c>
    </row>
    <row r="108" spans="1:6" ht="30">
      <c r="A108" s="433">
        <v>78</v>
      </c>
      <c r="B108" s="153" t="s">
        <v>1177</v>
      </c>
      <c r="C108" s="175" t="s">
        <v>1041</v>
      </c>
      <c r="D108" s="179">
        <f t="shared" si="10"/>
        <v>0.13</v>
      </c>
      <c r="E108" s="151">
        <v>1</v>
      </c>
      <c r="F108" s="248">
        <f t="shared" si="11"/>
        <v>1.42</v>
      </c>
    </row>
    <row r="109" spans="1:6" ht="15">
      <c r="A109" s="433"/>
      <c r="B109" s="153"/>
      <c r="C109" s="176" t="s">
        <v>198</v>
      </c>
      <c r="D109" s="181">
        <f>SUM(D110:D113)</f>
        <v>0.64</v>
      </c>
      <c r="E109" s="182">
        <f>SUM(E110:E113)</f>
        <v>5</v>
      </c>
      <c r="F109" s="598">
        <f>SUM(F110:F113)</f>
        <v>7</v>
      </c>
    </row>
    <row r="110" spans="1:6" ht="30">
      <c r="A110" s="433">
        <v>79</v>
      </c>
      <c r="B110" s="153" t="s">
        <v>1177</v>
      </c>
      <c r="C110" s="175" t="s">
        <v>1042</v>
      </c>
      <c r="D110" s="179">
        <f t="shared" si="10"/>
        <v>0.13</v>
      </c>
      <c r="E110" s="151">
        <v>1</v>
      </c>
      <c r="F110" s="248">
        <f t="shared" si="11"/>
        <v>1.42</v>
      </c>
    </row>
    <row r="111" spans="1:6" ht="15">
      <c r="A111" s="433">
        <v>80</v>
      </c>
      <c r="B111" s="153" t="s">
        <v>1177</v>
      </c>
      <c r="C111" s="175" t="s">
        <v>1043</v>
      </c>
      <c r="D111" s="179">
        <f t="shared" si="10"/>
        <v>0.25</v>
      </c>
      <c r="E111" s="151">
        <v>2</v>
      </c>
      <c r="F111" s="248">
        <f t="shared" si="11"/>
        <v>2.74</v>
      </c>
    </row>
    <row r="112" spans="1:6" ht="30">
      <c r="A112" s="433">
        <v>81</v>
      </c>
      <c r="B112" s="153" t="s">
        <v>1177</v>
      </c>
      <c r="C112" s="175" t="s">
        <v>1044</v>
      </c>
      <c r="D112" s="179">
        <f t="shared" si="10"/>
        <v>0.13</v>
      </c>
      <c r="E112" s="151">
        <v>1</v>
      </c>
      <c r="F112" s="248">
        <f t="shared" si="11"/>
        <v>1.42</v>
      </c>
    </row>
    <row r="113" spans="1:6" ht="15">
      <c r="A113" s="433">
        <v>82</v>
      </c>
      <c r="B113" s="153" t="s">
        <v>1177</v>
      </c>
      <c r="C113" s="175" t="s">
        <v>1045</v>
      </c>
      <c r="D113" s="179">
        <f t="shared" si="10"/>
        <v>0.13</v>
      </c>
      <c r="E113" s="151">
        <v>1</v>
      </c>
      <c r="F113" s="248">
        <f t="shared" si="11"/>
        <v>1.42</v>
      </c>
    </row>
    <row r="114" spans="1:6" ht="28.5">
      <c r="A114" s="433"/>
      <c r="B114" s="153"/>
      <c r="C114" s="176" t="s">
        <v>199</v>
      </c>
      <c r="D114" s="180">
        <f>SUM(D115:D117)</f>
        <v>0.63</v>
      </c>
      <c r="E114" s="177">
        <f>SUM(E115:E117)</f>
        <v>5</v>
      </c>
      <c r="F114" s="432">
        <f>SUM(F115:F117)</f>
        <v>6.9</v>
      </c>
    </row>
    <row r="115" spans="1:6" ht="45">
      <c r="A115" s="433">
        <v>83</v>
      </c>
      <c r="B115" s="153" t="s">
        <v>1177</v>
      </c>
      <c r="C115" s="175" t="s">
        <v>1046</v>
      </c>
      <c r="D115" s="179">
        <f t="shared" si="10"/>
        <v>0.25</v>
      </c>
      <c r="E115" s="151">
        <v>2</v>
      </c>
      <c r="F115" s="248">
        <f t="shared" si="11"/>
        <v>2.74</v>
      </c>
    </row>
    <row r="116" spans="1:6" ht="60">
      <c r="A116" s="433">
        <v>84</v>
      </c>
      <c r="B116" s="153" t="s">
        <v>1177</v>
      </c>
      <c r="C116" s="175" t="s">
        <v>1047</v>
      </c>
      <c r="D116" s="179">
        <f t="shared" si="10"/>
        <v>0.25</v>
      </c>
      <c r="E116" s="151">
        <v>2</v>
      </c>
      <c r="F116" s="248">
        <f t="shared" si="11"/>
        <v>2.74</v>
      </c>
    </row>
    <row r="117" spans="1:6" ht="15">
      <c r="A117" s="433">
        <v>85</v>
      </c>
      <c r="B117" s="153" t="s">
        <v>1177</v>
      </c>
      <c r="C117" s="175" t="s">
        <v>1048</v>
      </c>
      <c r="D117" s="179">
        <f t="shared" si="10"/>
        <v>0.13</v>
      </c>
      <c r="E117" s="151">
        <v>1</v>
      </c>
      <c r="F117" s="248">
        <f t="shared" si="11"/>
        <v>1.42</v>
      </c>
    </row>
    <row r="118" spans="1:6" ht="15">
      <c r="A118" s="433"/>
      <c r="B118" s="153"/>
      <c r="C118" s="176" t="s">
        <v>200</v>
      </c>
      <c r="D118" s="180">
        <f>SUM(D119:D121)</f>
        <v>0.39</v>
      </c>
      <c r="E118" s="177">
        <f>SUM(E119:E121)</f>
        <v>3</v>
      </c>
      <c r="F118" s="432">
        <f>SUM(F119:F121)</f>
        <v>4.26</v>
      </c>
    </row>
    <row r="119" spans="1:6" ht="15">
      <c r="A119" s="433">
        <v>86</v>
      </c>
      <c r="B119" s="153" t="s">
        <v>1177</v>
      </c>
      <c r="C119" s="175" t="s">
        <v>1049</v>
      </c>
      <c r="D119" s="179">
        <f t="shared" si="10"/>
        <v>0.13</v>
      </c>
      <c r="E119" s="151">
        <v>1</v>
      </c>
      <c r="F119" s="248">
        <f t="shared" si="11"/>
        <v>1.42</v>
      </c>
    </row>
    <row r="120" spans="1:6" ht="15">
      <c r="A120" s="433">
        <v>87</v>
      </c>
      <c r="B120" s="153" t="s">
        <v>1177</v>
      </c>
      <c r="C120" s="175" t="s">
        <v>1050</v>
      </c>
      <c r="D120" s="179">
        <f t="shared" si="10"/>
        <v>0.13</v>
      </c>
      <c r="E120" s="151">
        <v>1</v>
      </c>
      <c r="F120" s="248">
        <f t="shared" si="11"/>
        <v>1.42</v>
      </c>
    </row>
    <row r="121" spans="1:6" ht="15">
      <c r="A121" s="433">
        <v>88</v>
      </c>
      <c r="B121" s="153" t="s">
        <v>1177</v>
      </c>
      <c r="C121" s="175" t="s">
        <v>1051</v>
      </c>
      <c r="D121" s="179">
        <f t="shared" si="10"/>
        <v>0.13</v>
      </c>
      <c r="E121" s="151">
        <v>1</v>
      </c>
      <c r="F121" s="248">
        <f t="shared" si="11"/>
        <v>1.42</v>
      </c>
    </row>
    <row r="122" spans="1:6" ht="28.5">
      <c r="A122" s="526"/>
      <c r="B122" s="482"/>
      <c r="C122" s="483" t="s">
        <v>201</v>
      </c>
      <c r="D122" s="487">
        <f>+D123</f>
        <v>10.51</v>
      </c>
      <c r="E122" s="484">
        <f>+E123</f>
        <v>84</v>
      </c>
      <c r="F122" s="527">
        <f>+F123</f>
        <v>115.14000000000003</v>
      </c>
    </row>
    <row r="123" spans="1:6" ht="15">
      <c r="A123" s="433"/>
      <c r="B123" s="153"/>
      <c r="C123" s="176" t="s">
        <v>202</v>
      </c>
      <c r="D123" s="180">
        <f>SUM(D124:D141)</f>
        <v>10.51</v>
      </c>
      <c r="E123" s="177">
        <f>SUM(E124:E141)</f>
        <v>84</v>
      </c>
      <c r="F123" s="432">
        <f>SUM(F124:F141)</f>
        <v>115.14000000000003</v>
      </c>
    </row>
    <row r="124" spans="1:6" ht="30">
      <c r="A124" s="433">
        <v>89</v>
      </c>
      <c r="B124" s="153" t="s">
        <v>1177</v>
      </c>
      <c r="C124" s="175" t="s">
        <v>1052</v>
      </c>
      <c r="D124" s="179">
        <f aca="true" t="shared" si="12" ref="D124:D152">ROUND(+E124/8,2)</f>
        <v>1</v>
      </c>
      <c r="E124" s="151">
        <v>8</v>
      </c>
      <c r="F124" s="248">
        <f aca="true" t="shared" si="13" ref="F124:F152">+ROUND((230/21)*D124,2)</f>
        <v>10.95</v>
      </c>
    </row>
    <row r="125" spans="1:6" ht="45">
      <c r="A125" s="433">
        <v>90</v>
      </c>
      <c r="B125" s="153" t="s">
        <v>1177</v>
      </c>
      <c r="C125" s="175" t="s">
        <v>1053</v>
      </c>
      <c r="D125" s="179">
        <f t="shared" si="12"/>
        <v>1</v>
      </c>
      <c r="E125" s="151">
        <v>8</v>
      </c>
      <c r="F125" s="248">
        <f t="shared" si="13"/>
        <v>10.95</v>
      </c>
    </row>
    <row r="126" spans="1:6" ht="45">
      <c r="A126" s="433">
        <v>91</v>
      </c>
      <c r="B126" s="153" t="s">
        <v>1177</v>
      </c>
      <c r="C126" s="175" t="s">
        <v>1054</v>
      </c>
      <c r="D126" s="179">
        <f t="shared" si="12"/>
        <v>1</v>
      </c>
      <c r="E126" s="151">
        <v>8</v>
      </c>
      <c r="F126" s="248">
        <f t="shared" si="13"/>
        <v>10.95</v>
      </c>
    </row>
    <row r="127" spans="1:6" ht="15">
      <c r="A127" s="433">
        <v>92</v>
      </c>
      <c r="B127" s="153" t="s">
        <v>1177</v>
      </c>
      <c r="C127" s="175" t="s">
        <v>1055</v>
      </c>
      <c r="D127" s="179">
        <f t="shared" si="12"/>
        <v>0.88</v>
      </c>
      <c r="E127" s="151">
        <v>7</v>
      </c>
      <c r="F127" s="248">
        <f t="shared" si="13"/>
        <v>9.64</v>
      </c>
    </row>
    <row r="128" spans="1:6" ht="30">
      <c r="A128" s="433">
        <v>93</v>
      </c>
      <c r="B128" s="153" t="s">
        <v>1177</v>
      </c>
      <c r="C128" s="175" t="s">
        <v>1056</v>
      </c>
      <c r="D128" s="179">
        <f t="shared" si="12"/>
        <v>0.75</v>
      </c>
      <c r="E128" s="151">
        <v>6</v>
      </c>
      <c r="F128" s="248">
        <f t="shared" si="13"/>
        <v>8.21</v>
      </c>
    </row>
    <row r="129" spans="1:6" ht="15">
      <c r="A129" s="433"/>
      <c r="B129" s="153"/>
      <c r="C129" s="175" t="s">
        <v>205</v>
      </c>
      <c r="D129" s="179">
        <f t="shared" si="12"/>
        <v>0</v>
      </c>
      <c r="E129" s="151"/>
      <c r="F129" s="248">
        <f t="shared" si="13"/>
        <v>0</v>
      </c>
    </row>
    <row r="130" spans="1:6" ht="45">
      <c r="A130" s="433">
        <v>94</v>
      </c>
      <c r="B130" s="153" t="s">
        <v>1177</v>
      </c>
      <c r="C130" s="175" t="s">
        <v>1057</v>
      </c>
      <c r="D130" s="179">
        <f t="shared" si="12"/>
        <v>0.88</v>
      </c>
      <c r="E130" s="151">
        <v>7</v>
      </c>
      <c r="F130" s="248">
        <f t="shared" si="13"/>
        <v>9.64</v>
      </c>
    </row>
    <row r="131" spans="1:6" ht="15">
      <c r="A131" s="433"/>
      <c r="B131" s="153"/>
      <c r="C131" s="175" t="s">
        <v>203</v>
      </c>
      <c r="D131" s="179"/>
      <c r="E131" s="151" t="s">
        <v>190</v>
      </c>
      <c r="F131" s="248"/>
    </row>
    <row r="132" spans="1:6" ht="30">
      <c r="A132" s="433">
        <v>95</v>
      </c>
      <c r="B132" s="153" t="s">
        <v>1177</v>
      </c>
      <c r="C132" s="175" t="s">
        <v>1058</v>
      </c>
      <c r="D132" s="179">
        <f t="shared" si="12"/>
        <v>0.5</v>
      </c>
      <c r="E132" s="151">
        <v>4</v>
      </c>
      <c r="F132" s="248">
        <f t="shared" si="13"/>
        <v>5.48</v>
      </c>
    </row>
    <row r="133" spans="1:6" ht="15">
      <c r="A133" s="433">
        <v>96</v>
      </c>
      <c r="B133" s="153" t="s">
        <v>1177</v>
      </c>
      <c r="C133" s="175" t="s">
        <v>1059</v>
      </c>
      <c r="D133" s="179">
        <f t="shared" si="12"/>
        <v>0.5</v>
      </c>
      <c r="E133" s="151">
        <v>4</v>
      </c>
      <c r="F133" s="248">
        <f t="shared" si="13"/>
        <v>5.48</v>
      </c>
    </row>
    <row r="134" spans="1:6" ht="15">
      <c r="A134" s="433">
        <v>97</v>
      </c>
      <c r="B134" s="153" t="s">
        <v>1177</v>
      </c>
      <c r="C134" s="175" t="s">
        <v>1060</v>
      </c>
      <c r="D134" s="179">
        <f t="shared" si="12"/>
        <v>0.5</v>
      </c>
      <c r="E134" s="151">
        <v>4</v>
      </c>
      <c r="F134" s="248">
        <f t="shared" si="13"/>
        <v>5.48</v>
      </c>
    </row>
    <row r="135" spans="1:6" ht="15">
      <c r="A135" s="433">
        <v>98</v>
      </c>
      <c r="B135" s="153" t="s">
        <v>1177</v>
      </c>
      <c r="C135" s="175" t="s">
        <v>1061</v>
      </c>
      <c r="D135" s="179">
        <f t="shared" si="12"/>
        <v>0.5</v>
      </c>
      <c r="E135" s="151">
        <v>4</v>
      </c>
      <c r="F135" s="248">
        <f t="shared" si="13"/>
        <v>5.48</v>
      </c>
    </row>
    <row r="136" spans="1:6" ht="15">
      <c r="A136" s="433">
        <v>99</v>
      </c>
      <c r="B136" s="153" t="s">
        <v>1177</v>
      </c>
      <c r="C136" s="175" t="s">
        <v>1062</v>
      </c>
      <c r="D136" s="179">
        <f t="shared" si="12"/>
        <v>0.5</v>
      </c>
      <c r="E136" s="151">
        <v>4</v>
      </c>
      <c r="F136" s="248">
        <f t="shared" si="13"/>
        <v>5.48</v>
      </c>
    </row>
    <row r="137" spans="1:6" ht="15">
      <c r="A137" s="433">
        <v>100</v>
      </c>
      <c r="B137" s="153" t="s">
        <v>1177</v>
      </c>
      <c r="C137" s="175" t="s">
        <v>1063</v>
      </c>
      <c r="D137" s="179">
        <f t="shared" si="12"/>
        <v>0.5</v>
      </c>
      <c r="E137" s="151">
        <v>4</v>
      </c>
      <c r="F137" s="248">
        <f t="shared" si="13"/>
        <v>5.48</v>
      </c>
    </row>
    <row r="138" spans="1:6" ht="15">
      <c r="A138" s="433">
        <v>101</v>
      </c>
      <c r="B138" s="153" t="s">
        <v>1177</v>
      </c>
      <c r="C138" s="175" t="s">
        <v>1064</v>
      </c>
      <c r="D138" s="179">
        <f t="shared" si="12"/>
        <v>0.5</v>
      </c>
      <c r="E138" s="151">
        <v>4</v>
      </c>
      <c r="F138" s="248">
        <f t="shared" si="13"/>
        <v>5.48</v>
      </c>
    </row>
    <row r="139" spans="1:6" ht="15">
      <c r="A139" s="433">
        <v>102</v>
      </c>
      <c r="B139" s="153" t="s">
        <v>1177</v>
      </c>
      <c r="C139" s="175" t="s">
        <v>1065</v>
      </c>
      <c r="D139" s="179">
        <f t="shared" si="12"/>
        <v>0.5</v>
      </c>
      <c r="E139" s="151">
        <v>4</v>
      </c>
      <c r="F139" s="248">
        <f t="shared" si="13"/>
        <v>5.48</v>
      </c>
    </row>
    <row r="140" spans="1:6" ht="15">
      <c r="A140" s="433">
        <v>103</v>
      </c>
      <c r="B140" s="153" t="s">
        <v>1177</v>
      </c>
      <c r="C140" s="175" t="s">
        <v>1066</v>
      </c>
      <c r="D140" s="179">
        <f t="shared" si="12"/>
        <v>0.5</v>
      </c>
      <c r="E140" s="151">
        <v>4</v>
      </c>
      <c r="F140" s="248">
        <f t="shared" si="13"/>
        <v>5.48</v>
      </c>
    </row>
    <row r="141" spans="1:6" ht="15">
      <c r="A141" s="433">
        <v>104</v>
      </c>
      <c r="B141" s="153" t="s">
        <v>1177</v>
      </c>
      <c r="C141" s="175" t="s">
        <v>1067</v>
      </c>
      <c r="D141" s="179">
        <f t="shared" si="12"/>
        <v>0.5</v>
      </c>
      <c r="E141" s="151">
        <v>4</v>
      </c>
      <c r="F141" s="248">
        <f t="shared" si="13"/>
        <v>5.48</v>
      </c>
    </row>
    <row r="142" spans="1:6" ht="28.5">
      <c r="A142" s="526"/>
      <c r="B142" s="482"/>
      <c r="C142" s="483" t="s">
        <v>1068</v>
      </c>
      <c r="D142" s="487">
        <f>SUM(D143:D152)</f>
        <v>4.51</v>
      </c>
      <c r="E142" s="485">
        <f>SUM(E143:E152)</f>
        <v>36</v>
      </c>
      <c r="F142" s="527">
        <f>SUM(F143:F152)</f>
        <v>49.41000000000001</v>
      </c>
    </row>
    <row r="143" spans="1:6" ht="45">
      <c r="A143" s="433">
        <v>105</v>
      </c>
      <c r="B143" s="153" t="s">
        <v>1177</v>
      </c>
      <c r="C143" s="175" t="s">
        <v>1069</v>
      </c>
      <c r="D143" s="179">
        <f t="shared" si="12"/>
        <v>0.5</v>
      </c>
      <c r="E143" s="151">
        <v>4</v>
      </c>
      <c r="F143" s="248">
        <f t="shared" si="13"/>
        <v>5.48</v>
      </c>
    </row>
    <row r="144" spans="1:6" ht="15">
      <c r="A144" s="433">
        <v>106</v>
      </c>
      <c r="B144" s="153" t="s">
        <v>1177</v>
      </c>
      <c r="C144" s="175" t="s">
        <v>1070</v>
      </c>
      <c r="D144" s="179">
        <f t="shared" si="12"/>
        <v>0.5</v>
      </c>
      <c r="E144" s="151">
        <v>4</v>
      </c>
      <c r="F144" s="248">
        <f t="shared" si="13"/>
        <v>5.48</v>
      </c>
    </row>
    <row r="145" spans="1:6" ht="15">
      <c r="A145" s="433">
        <v>107</v>
      </c>
      <c r="B145" s="153" t="s">
        <v>1177</v>
      </c>
      <c r="C145" s="175" t="s">
        <v>1071</v>
      </c>
      <c r="D145" s="179">
        <f t="shared" si="12"/>
        <v>0.75</v>
      </c>
      <c r="E145" s="151">
        <v>6</v>
      </c>
      <c r="F145" s="248">
        <f t="shared" si="13"/>
        <v>8.21</v>
      </c>
    </row>
    <row r="146" spans="1:6" ht="15">
      <c r="A146" s="433">
        <v>108</v>
      </c>
      <c r="B146" s="153" t="s">
        <v>1177</v>
      </c>
      <c r="C146" s="175" t="s">
        <v>1072</v>
      </c>
      <c r="D146" s="179">
        <f t="shared" si="12"/>
        <v>0.5</v>
      </c>
      <c r="E146" s="151">
        <v>4</v>
      </c>
      <c r="F146" s="248">
        <f t="shared" si="13"/>
        <v>5.48</v>
      </c>
    </row>
    <row r="147" spans="1:6" ht="15">
      <c r="A147" s="433">
        <v>109</v>
      </c>
      <c r="B147" s="153" t="s">
        <v>1177</v>
      </c>
      <c r="C147" s="175" t="s">
        <v>1073</v>
      </c>
      <c r="D147" s="179">
        <f t="shared" si="12"/>
        <v>0.38</v>
      </c>
      <c r="E147" s="151">
        <v>3</v>
      </c>
      <c r="F147" s="248">
        <f t="shared" si="13"/>
        <v>4.16</v>
      </c>
    </row>
    <row r="148" spans="1:6" ht="15">
      <c r="A148" s="433">
        <v>110</v>
      </c>
      <c r="B148" s="153" t="s">
        <v>1177</v>
      </c>
      <c r="C148" s="175" t="s">
        <v>1074</v>
      </c>
      <c r="D148" s="179">
        <f t="shared" si="12"/>
        <v>0.5</v>
      </c>
      <c r="E148" s="151">
        <v>4</v>
      </c>
      <c r="F148" s="248">
        <f t="shared" si="13"/>
        <v>5.48</v>
      </c>
    </row>
    <row r="149" spans="1:6" ht="15">
      <c r="A149" s="433">
        <v>111</v>
      </c>
      <c r="B149" s="153" t="s">
        <v>1177</v>
      </c>
      <c r="C149" s="175" t="s">
        <v>1075</v>
      </c>
      <c r="D149" s="179">
        <f t="shared" si="12"/>
        <v>0.38</v>
      </c>
      <c r="E149" s="151">
        <v>3</v>
      </c>
      <c r="F149" s="248">
        <f t="shared" si="13"/>
        <v>4.16</v>
      </c>
    </row>
    <row r="150" spans="1:6" ht="30">
      <c r="A150" s="433">
        <v>112</v>
      </c>
      <c r="B150" s="153" t="s">
        <v>1177</v>
      </c>
      <c r="C150" s="175" t="s">
        <v>1076</v>
      </c>
      <c r="D150" s="179">
        <f t="shared" si="12"/>
        <v>0.5</v>
      </c>
      <c r="E150" s="151">
        <v>4</v>
      </c>
      <c r="F150" s="248">
        <f t="shared" si="13"/>
        <v>5.48</v>
      </c>
    </row>
    <row r="151" spans="1:6" ht="30">
      <c r="A151" s="433">
        <v>113</v>
      </c>
      <c r="B151" s="153" t="s">
        <v>1177</v>
      </c>
      <c r="C151" s="175" t="s">
        <v>1077</v>
      </c>
      <c r="D151" s="179">
        <f t="shared" si="12"/>
        <v>0.25</v>
      </c>
      <c r="E151" s="151">
        <v>2</v>
      </c>
      <c r="F151" s="248">
        <f t="shared" si="13"/>
        <v>2.74</v>
      </c>
    </row>
    <row r="152" spans="1:6" ht="30.75" thickBot="1">
      <c r="A152" s="522">
        <v>114</v>
      </c>
      <c r="B152" s="523" t="s">
        <v>1177</v>
      </c>
      <c r="C152" s="600" t="s">
        <v>1078</v>
      </c>
      <c r="D152" s="601">
        <f t="shared" si="12"/>
        <v>0.25</v>
      </c>
      <c r="E152" s="602">
        <v>2</v>
      </c>
      <c r="F152" s="275">
        <f t="shared" si="13"/>
        <v>2.74</v>
      </c>
    </row>
    <row r="153" spans="1:6" ht="15.75" thickBot="1">
      <c r="A153" s="291"/>
      <c r="B153" s="413"/>
      <c r="C153" s="413" t="s">
        <v>407</v>
      </c>
      <c r="D153" s="238">
        <f>+D11+D38+D77+D99</f>
        <v>72.19</v>
      </c>
      <c r="E153" s="238">
        <f>+E11+E38+E77+E99</f>
        <v>576</v>
      </c>
      <c r="F153" s="238">
        <f>+F11+F38+F77+F99</f>
        <v>790.62</v>
      </c>
    </row>
  </sheetData>
  <sheetProtection/>
  <mergeCells count="7">
    <mergeCell ref="F7:F9"/>
    <mergeCell ref="C2:F2"/>
    <mergeCell ref="C5:F5"/>
    <mergeCell ref="A7:A9"/>
    <mergeCell ref="B7:B9"/>
    <mergeCell ref="C7:C9"/>
    <mergeCell ref="D7:E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6">
      <selection activeCell="J26" sqref="J26"/>
    </sheetView>
  </sheetViews>
  <sheetFormatPr defaultColWidth="9.140625" defaultRowHeight="15"/>
  <cols>
    <col min="1" max="1" width="14.00390625" style="10" customWidth="1"/>
    <col min="2" max="2" width="30.8515625" style="10" bestFit="1" customWidth="1"/>
    <col min="3" max="3" width="29.28125" style="10" bestFit="1" customWidth="1"/>
    <col min="4" max="4" width="10.00390625" style="29" customWidth="1"/>
    <col min="5" max="5" width="12.8515625" style="29" customWidth="1"/>
    <col min="6" max="6" width="18.57421875" style="10" customWidth="1"/>
    <col min="7" max="16384" width="9.140625" style="10" customWidth="1"/>
  </cols>
  <sheetData>
    <row r="1" spans="1:6" ht="15">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06" t="s">
        <v>1502</v>
      </c>
      <c r="B7" s="606"/>
      <c r="C7" s="606"/>
      <c r="D7" s="606"/>
      <c r="E7" s="606"/>
      <c r="F7" s="606"/>
    </row>
    <row r="8" ht="15.75" thickBot="1"/>
    <row r="9" spans="1:6" ht="15" customHeight="1">
      <c r="A9" s="640" t="s">
        <v>232</v>
      </c>
      <c r="B9" s="642" t="s">
        <v>233</v>
      </c>
      <c r="C9" s="642" t="s">
        <v>234</v>
      </c>
      <c r="D9" s="644" t="s">
        <v>235</v>
      </c>
      <c r="E9" s="645"/>
      <c r="F9" s="638" t="s">
        <v>405</v>
      </c>
    </row>
    <row r="10" spans="1:6" ht="15">
      <c r="A10" s="641"/>
      <c r="B10" s="643"/>
      <c r="C10" s="643"/>
      <c r="D10" s="646"/>
      <c r="E10" s="647"/>
      <c r="F10" s="639"/>
    </row>
    <row r="11" spans="1:6" ht="95.25" customHeight="1" thickBot="1">
      <c r="A11" s="641"/>
      <c r="B11" s="643"/>
      <c r="C11" s="643"/>
      <c r="D11" s="224" t="s">
        <v>1221</v>
      </c>
      <c r="E11" s="224" t="s">
        <v>1222</v>
      </c>
      <c r="F11" s="639"/>
    </row>
    <row r="12" spans="1:7" ht="15.75" thickBot="1">
      <c r="A12" s="278" t="s">
        <v>1223</v>
      </c>
      <c r="B12" s="226"/>
      <c r="C12" s="285" t="s">
        <v>54</v>
      </c>
      <c r="D12" s="308">
        <f>SUM(D13:D15)</f>
        <v>30</v>
      </c>
      <c r="E12" s="308">
        <f>SUM(E13:E15)</f>
        <v>240</v>
      </c>
      <c r="F12" s="309">
        <f>SUM(F13:F15)</f>
        <v>328.57000000000005</v>
      </c>
      <c r="G12" s="2"/>
    </row>
    <row r="13" spans="1:7" ht="15">
      <c r="A13" s="246">
        <v>1</v>
      </c>
      <c r="B13" s="25" t="s">
        <v>1177</v>
      </c>
      <c r="C13" s="305" t="s">
        <v>55</v>
      </c>
      <c r="D13" s="208">
        <f>ROUND(+E13/8,2)</f>
        <v>4</v>
      </c>
      <c r="E13" s="208">
        <v>32</v>
      </c>
      <c r="F13" s="254">
        <f>+ROUND((230/21)*D13,2)</f>
        <v>43.81</v>
      </c>
      <c r="G13" s="2"/>
    </row>
    <row r="14" spans="1:6" ht="15">
      <c r="A14" s="92">
        <v>2</v>
      </c>
      <c r="B14" s="13" t="s">
        <v>1177</v>
      </c>
      <c r="C14" s="21" t="s">
        <v>119</v>
      </c>
      <c r="D14" s="39">
        <f>ROUND(+E14/8,2)</f>
        <v>14</v>
      </c>
      <c r="E14" s="39">
        <v>112</v>
      </c>
      <c r="F14" s="248">
        <f>+ROUND((230/21)*D14,2)</f>
        <v>153.33</v>
      </c>
    </row>
    <row r="15" spans="1:6" ht="15">
      <c r="A15" s="92">
        <v>3</v>
      </c>
      <c r="B15" s="13" t="s">
        <v>1177</v>
      </c>
      <c r="C15" s="21" t="s">
        <v>56</v>
      </c>
      <c r="D15" s="39">
        <f>ROUND(+E15/8,2)</f>
        <v>12</v>
      </c>
      <c r="E15" s="39">
        <v>96</v>
      </c>
      <c r="F15" s="248">
        <f>+ROUND((230/21)*D15,2)</f>
        <v>131.43</v>
      </c>
    </row>
    <row r="16" spans="1:6" ht="15.75" thickBot="1">
      <c r="A16" s="310"/>
      <c r="B16" s="121"/>
      <c r="C16" s="311"/>
      <c r="D16" s="207"/>
      <c r="E16" s="207"/>
      <c r="F16" s="312"/>
    </row>
    <row r="17" spans="1:7" ht="15.75" thickBot="1">
      <c r="A17" s="278" t="s">
        <v>1247</v>
      </c>
      <c r="B17" s="314"/>
      <c r="C17" s="285" t="s">
        <v>54</v>
      </c>
      <c r="D17" s="308">
        <f>SUM(D18:D20)</f>
        <v>18</v>
      </c>
      <c r="E17" s="308">
        <f>SUM(E18:E20)</f>
        <v>144</v>
      </c>
      <c r="F17" s="309">
        <f>SUM(F18:F20)</f>
        <v>197.14</v>
      </c>
      <c r="G17" s="2"/>
    </row>
    <row r="18" spans="1:7" ht="15">
      <c r="A18" s="313">
        <v>1</v>
      </c>
      <c r="B18" s="25" t="s">
        <v>1177</v>
      </c>
      <c r="C18" s="25" t="s">
        <v>1102</v>
      </c>
      <c r="D18" s="208">
        <f>ROUND(+E18/8,2)</f>
        <v>12</v>
      </c>
      <c r="E18" s="208">
        <v>96</v>
      </c>
      <c r="F18" s="254">
        <f>+ROUND((230/21)*D18,2)</f>
        <v>131.43</v>
      </c>
      <c r="G18" s="2"/>
    </row>
    <row r="19" spans="1:6" ht="15">
      <c r="A19" s="101">
        <v>2</v>
      </c>
      <c r="B19" s="13" t="s">
        <v>1177</v>
      </c>
      <c r="C19" s="15" t="s">
        <v>122</v>
      </c>
      <c r="D19" s="39">
        <f>ROUND(+E19/8,2)</f>
        <v>6</v>
      </c>
      <c r="E19" s="39">
        <v>48</v>
      </c>
      <c r="F19" s="248">
        <f>+ROUND((230/21)*D19,2)</f>
        <v>65.71</v>
      </c>
    </row>
    <row r="20" spans="1:6" ht="15.75" thickBot="1">
      <c r="A20" s="251"/>
      <c r="B20" s="256"/>
      <c r="C20" s="256"/>
      <c r="D20" s="315"/>
      <c r="E20" s="207"/>
      <c r="F20" s="253"/>
    </row>
    <row r="21" spans="1:7" ht="15.75" thickBot="1">
      <c r="A21" s="317" t="s">
        <v>833</v>
      </c>
      <c r="B21" s="219"/>
      <c r="C21" s="285" t="s">
        <v>54</v>
      </c>
      <c r="D21" s="308">
        <f>SUM(D22:D23)</f>
        <v>18</v>
      </c>
      <c r="E21" s="308">
        <f>SUM(E22:E23)</f>
        <v>144</v>
      </c>
      <c r="F21" s="309">
        <f>SUM(F22:F23)</f>
        <v>197.14</v>
      </c>
      <c r="G21" s="2"/>
    </row>
    <row r="22" spans="1:7" ht="30">
      <c r="A22" s="313">
        <v>1</v>
      </c>
      <c r="B22" s="25" t="s">
        <v>1177</v>
      </c>
      <c r="C22" s="316" t="s">
        <v>1103</v>
      </c>
      <c r="D22" s="208">
        <f>ROUND(+E22/8,2)</f>
        <v>12</v>
      </c>
      <c r="E22" s="208">
        <v>96</v>
      </c>
      <c r="F22" s="254">
        <f>+ROUND((230/21)*D22,2)</f>
        <v>131.43</v>
      </c>
      <c r="G22" s="2"/>
    </row>
    <row r="23" spans="1:6" ht="15">
      <c r="A23" s="98">
        <v>2</v>
      </c>
      <c r="B23" s="13" t="s">
        <v>1177</v>
      </c>
      <c r="C23" s="15" t="s">
        <v>1104</v>
      </c>
      <c r="D23" s="39">
        <f>ROUND(+E23/8,2)</f>
        <v>6</v>
      </c>
      <c r="E23" s="39">
        <v>48</v>
      </c>
      <c r="F23" s="248">
        <f>+ROUND((230/21)*D23,2)</f>
        <v>65.71</v>
      </c>
    </row>
    <row r="24" spans="1:6" ht="15.75" thickBot="1">
      <c r="A24" s="318"/>
      <c r="B24" s="256"/>
      <c r="C24" s="256"/>
      <c r="D24" s="315"/>
      <c r="E24" s="207"/>
      <c r="F24" s="319"/>
    </row>
    <row r="25" spans="1:7" ht="15.75" thickBot="1">
      <c r="A25" s="290" t="s">
        <v>1092</v>
      </c>
      <c r="B25" s="219"/>
      <c r="C25" s="285" t="s">
        <v>54</v>
      </c>
      <c r="D25" s="308">
        <f>SUM(D26:D27)</f>
        <v>15</v>
      </c>
      <c r="E25" s="308">
        <f>SUM(E26:E27)</f>
        <v>120</v>
      </c>
      <c r="F25" s="309">
        <f>SUM(F26:F27)</f>
        <v>164.28</v>
      </c>
      <c r="G25" s="2"/>
    </row>
    <row r="26" spans="1:7" ht="15">
      <c r="A26" s="313">
        <v>1</v>
      </c>
      <c r="B26" s="25" t="s">
        <v>1177</v>
      </c>
      <c r="C26" s="320" t="s">
        <v>120</v>
      </c>
      <c r="D26" s="208">
        <f>ROUND(+E26/8,2)</f>
        <v>10</v>
      </c>
      <c r="E26" s="208">
        <v>80</v>
      </c>
      <c r="F26" s="254">
        <f>+ROUND((230/21)*D26,2)</f>
        <v>109.52</v>
      </c>
      <c r="G26" s="2"/>
    </row>
    <row r="27" spans="1:6" ht="15">
      <c r="A27" s="101">
        <v>2</v>
      </c>
      <c r="B27" s="13" t="s">
        <v>1177</v>
      </c>
      <c r="C27" s="6" t="s">
        <v>1475</v>
      </c>
      <c r="D27" s="138">
        <v>5</v>
      </c>
      <c r="E27" s="39">
        <v>40</v>
      </c>
      <c r="F27" s="248">
        <f>+ROUND((230/21)*D27,2)</f>
        <v>54.76</v>
      </c>
    </row>
    <row r="28" spans="1:6" ht="15.75" thickBot="1">
      <c r="A28" s="318"/>
      <c r="B28" s="256"/>
      <c r="C28" s="256"/>
      <c r="D28" s="315"/>
      <c r="E28" s="207"/>
      <c r="F28" s="319"/>
    </row>
    <row r="29" spans="1:7" ht="15.75" thickBot="1">
      <c r="A29" s="290" t="s">
        <v>1105</v>
      </c>
      <c r="B29" s="219"/>
      <c r="C29" s="285" t="s">
        <v>54</v>
      </c>
      <c r="D29" s="308">
        <f>SUM(D30:D32)</f>
        <v>9</v>
      </c>
      <c r="E29" s="308">
        <f>SUM(E30:E32)</f>
        <v>72</v>
      </c>
      <c r="F29" s="309">
        <f>SUM(F30:F32)</f>
        <v>98.58</v>
      </c>
      <c r="G29" s="2"/>
    </row>
    <row r="30" spans="1:7" ht="15">
      <c r="A30" s="313">
        <v>1</v>
      </c>
      <c r="B30" s="25" t="s">
        <v>1177</v>
      </c>
      <c r="C30" s="322" t="s">
        <v>57</v>
      </c>
      <c r="D30" s="323">
        <v>3</v>
      </c>
      <c r="E30" s="208">
        <v>24</v>
      </c>
      <c r="F30" s="254">
        <f>+ROUND((230/21)*D30,2)</f>
        <v>32.86</v>
      </c>
      <c r="G30" s="2"/>
    </row>
    <row r="31" spans="1:6" ht="15">
      <c r="A31" s="101">
        <v>2</v>
      </c>
      <c r="B31" s="13" t="s">
        <v>1177</v>
      </c>
      <c r="C31" s="15" t="s">
        <v>58</v>
      </c>
      <c r="D31" s="138">
        <v>3</v>
      </c>
      <c r="E31" s="39">
        <v>24</v>
      </c>
      <c r="F31" s="248">
        <f>+ROUND((230/21)*D31,2)</f>
        <v>32.86</v>
      </c>
    </row>
    <row r="32" spans="1:6" ht="15.75" thickBot="1">
      <c r="A32" s="251">
        <v>3</v>
      </c>
      <c r="B32" s="121" t="s">
        <v>1177</v>
      </c>
      <c r="C32" s="256" t="s">
        <v>59</v>
      </c>
      <c r="D32" s="315">
        <v>3</v>
      </c>
      <c r="E32" s="207">
        <v>24</v>
      </c>
      <c r="F32" s="253">
        <f>+ROUND((230/21)*D32,2)</f>
        <v>32.86</v>
      </c>
    </row>
    <row r="33" spans="1:6" ht="15.75" thickBot="1">
      <c r="A33" s="236"/>
      <c r="B33" s="237" t="s">
        <v>407</v>
      </c>
      <c r="C33" s="292"/>
      <c r="D33" s="238">
        <f>+D12+D17+D21+D25+D29</f>
        <v>90</v>
      </c>
      <c r="E33" s="238">
        <f>+E12+E17+E21+E25+E29</f>
        <v>720</v>
      </c>
      <c r="F33" s="239">
        <f>+F12+F17+F21+F25+F29</f>
        <v>985.71</v>
      </c>
    </row>
  </sheetData>
  <sheetProtection/>
  <mergeCells count="9">
    <mergeCell ref="A5:F5"/>
    <mergeCell ref="A7:F7"/>
    <mergeCell ref="A1:F1"/>
    <mergeCell ref="B9:B11"/>
    <mergeCell ref="A9:A11"/>
    <mergeCell ref="D9:E10"/>
    <mergeCell ref="C9:C11"/>
    <mergeCell ref="F9:F11"/>
    <mergeCell ref="A3:F3"/>
  </mergeCells>
  <printOptions/>
  <pageMargins left="0.7" right="0.7" top="0.75" bottom="0.75" header="0.3" footer="0.3"/>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F63"/>
  <sheetViews>
    <sheetView zoomScalePageLayoutView="0" workbookViewId="0" topLeftCell="A29">
      <selection activeCell="A41" sqref="A41:F41"/>
    </sheetView>
  </sheetViews>
  <sheetFormatPr defaultColWidth="9.140625" defaultRowHeight="15"/>
  <cols>
    <col min="1" max="1" width="11.00390625" style="0" bestFit="1" customWidth="1"/>
    <col min="2" max="2" width="29.8515625" style="0" bestFit="1" customWidth="1"/>
    <col min="3" max="3" width="32.8515625" style="0" customWidth="1"/>
    <col min="4" max="4" width="12.57421875" style="0" customWidth="1"/>
    <col min="5" max="5" width="12.140625" style="0" customWidth="1"/>
    <col min="6" max="6" width="17.7109375" style="0" customWidth="1"/>
  </cols>
  <sheetData>
    <row r="1" spans="1:6" s="10" customFormat="1" ht="15" customHeight="1">
      <c r="A1" s="604" t="s">
        <v>230</v>
      </c>
      <c r="B1" s="604"/>
      <c r="C1" s="604"/>
      <c r="D1" s="604"/>
      <c r="E1" s="604"/>
      <c r="F1" s="604"/>
    </row>
    <row r="2" s="10" customFormat="1" ht="15"/>
    <row r="3" spans="1:6" s="10" customFormat="1" ht="15" customHeight="1">
      <c r="A3" s="605" t="s">
        <v>1503</v>
      </c>
      <c r="B3" s="605"/>
      <c r="C3" s="605"/>
      <c r="D3" s="605"/>
      <c r="E3" s="605"/>
      <c r="F3" s="605"/>
    </row>
    <row r="4" s="10" customFormat="1" ht="15"/>
    <row r="5" spans="1:6" s="10" customFormat="1" ht="15" customHeight="1">
      <c r="A5" s="606" t="s">
        <v>231</v>
      </c>
      <c r="B5" s="606"/>
      <c r="C5" s="606"/>
      <c r="D5" s="606"/>
      <c r="E5" s="606"/>
      <c r="F5" s="606"/>
    </row>
    <row r="6" s="10" customFormat="1" ht="15"/>
    <row r="7" spans="1:6" ht="15" customHeight="1">
      <c r="A7" s="661" t="s">
        <v>793</v>
      </c>
      <c r="B7" s="661"/>
      <c r="C7" s="661"/>
      <c r="D7" s="661"/>
      <c r="E7" s="661"/>
      <c r="F7" s="661"/>
    </row>
    <row r="8" spans="1:6" ht="15.75" thickBot="1">
      <c r="A8" s="3"/>
      <c r="B8" s="4"/>
      <c r="C8" s="8"/>
      <c r="D8" s="8"/>
      <c r="E8" s="3"/>
      <c r="F8" s="4"/>
    </row>
    <row r="9" spans="1:6" ht="15" customHeight="1">
      <c r="A9" s="653" t="s">
        <v>232</v>
      </c>
      <c r="B9" s="655" t="s">
        <v>233</v>
      </c>
      <c r="C9" s="655" t="s">
        <v>234</v>
      </c>
      <c r="D9" s="657" t="s">
        <v>235</v>
      </c>
      <c r="E9" s="658"/>
      <c r="F9" s="638" t="s">
        <v>405</v>
      </c>
    </row>
    <row r="10" spans="1:6" ht="15">
      <c r="A10" s="654"/>
      <c r="B10" s="656"/>
      <c r="C10" s="656"/>
      <c r="D10" s="659"/>
      <c r="E10" s="660"/>
      <c r="F10" s="639"/>
    </row>
    <row r="11" spans="1:6" ht="100.5" customHeight="1" thickBot="1">
      <c r="A11" s="654"/>
      <c r="B11" s="656"/>
      <c r="C11" s="656"/>
      <c r="D11" s="327" t="s">
        <v>1221</v>
      </c>
      <c r="E11" s="327" t="s">
        <v>1222</v>
      </c>
      <c r="F11" s="639"/>
    </row>
    <row r="12" spans="1:6" ht="15.75" thickBot="1">
      <c r="A12" s="330" t="s">
        <v>123</v>
      </c>
      <c r="B12" s="226"/>
      <c r="C12" s="285" t="s">
        <v>54</v>
      </c>
      <c r="D12" s="331">
        <f>SUM(D13:D17)</f>
        <v>25</v>
      </c>
      <c r="E12" s="331">
        <f>SUM(E13:E17)</f>
        <v>200</v>
      </c>
      <c r="F12" s="332">
        <f>SUM(F13:F17)</f>
        <v>273.8</v>
      </c>
    </row>
    <row r="13" spans="1:6" ht="30">
      <c r="A13" s="293">
        <v>1</v>
      </c>
      <c r="B13" s="25" t="s">
        <v>1177</v>
      </c>
      <c r="C13" s="328" t="s">
        <v>794</v>
      </c>
      <c r="D13" s="208">
        <f>ROUND(+E13/8,2)</f>
        <v>5</v>
      </c>
      <c r="E13" s="329">
        <v>40</v>
      </c>
      <c r="F13" s="254">
        <f>+ROUND((230/21)*D13,2)</f>
        <v>54.76</v>
      </c>
    </row>
    <row r="14" spans="1:6" ht="30">
      <c r="A14" s="96">
        <v>2</v>
      </c>
      <c r="B14" s="13" t="s">
        <v>1177</v>
      </c>
      <c r="C14" s="18" t="s">
        <v>795</v>
      </c>
      <c r="D14" s="39">
        <f>ROUND(+E14/8,2)</f>
        <v>5</v>
      </c>
      <c r="E14" s="42">
        <v>40</v>
      </c>
      <c r="F14" s="248">
        <f>+ROUND((230/21)*D14,2)</f>
        <v>54.76</v>
      </c>
    </row>
    <row r="15" spans="1:6" ht="30">
      <c r="A15" s="96">
        <v>3</v>
      </c>
      <c r="B15" s="13" t="s">
        <v>1177</v>
      </c>
      <c r="C15" s="18" t="s">
        <v>796</v>
      </c>
      <c r="D15" s="39">
        <f>ROUND(+E15/8,2)</f>
        <v>5</v>
      </c>
      <c r="E15" s="42">
        <v>40</v>
      </c>
      <c r="F15" s="248">
        <f>+ROUND((230/21)*D15,2)</f>
        <v>54.76</v>
      </c>
    </row>
    <row r="16" spans="1:6" ht="30">
      <c r="A16" s="96">
        <v>4</v>
      </c>
      <c r="B16" s="13" t="s">
        <v>1177</v>
      </c>
      <c r="C16" s="18" t="s">
        <v>797</v>
      </c>
      <c r="D16" s="39">
        <f>ROUND(+E16/8,2)</f>
        <v>5</v>
      </c>
      <c r="E16" s="42">
        <v>40</v>
      </c>
      <c r="F16" s="248">
        <f>+ROUND((230/21)*D16,2)</f>
        <v>54.76</v>
      </c>
    </row>
    <row r="17" spans="1:6" ht="15">
      <c r="A17" s="72">
        <v>5</v>
      </c>
      <c r="B17" s="43" t="s">
        <v>1177</v>
      </c>
      <c r="C17" s="18" t="s">
        <v>798</v>
      </c>
      <c r="D17" s="39">
        <f>ROUND(+E17/8,2)</f>
        <v>5</v>
      </c>
      <c r="E17" s="59">
        <v>40</v>
      </c>
      <c r="F17" s="248">
        <f>+ROUND((230/21)*D17,2)</f>
        <v>54.76</v>
      </c>
    </row>
    <row r="18" spans="1:6" ht="15.75" thickBot="1">
      <c r="A18" s="333"/>
      <c r="B18" s="334"/>
      <c r="C18" s="133"/>
      <c r="D18" s="335"/>
      <c r="E18" s="336"/>
      <c r="F18" s="337"/>
    </row>
    <row r="19" spans="1:6" ht="15.75" thickBot="1">
      <c r="A19" s="330" t="s">
        <v>126</v>
      </c>
      <c r="B19" s="244"/>
      <c r="C19" s="285" t="s">
        <v>54</v>
      </c>
      <c r="D19" s="331">
        <f>SUM(D20:D25)</f>
        <v>30</v>
      </c>
      <c r="E19" s="331">
        <f>SUM(E20:E25)</f>
        <v>240</v>
      </c>
      <c r="F19" s="332">
        <f>SUM(F20:F25)</f>
        <v>328.56</v>
      </c>
    </row>
    <row r="20" spans="1:6" ht="30">
      <c r="A20" s="338">
        <v>1</v>
      </c>
      <c r="B20" s="25" t="s">
        <v>1177</v>
      </c>
      <c r="C20" s="328" t="s">
        <v>799</v>
      </c>
      <c r="D20" s="208">
        <f aca="true" t="shared" si="0" ref="D20:D25">ROUND(+E20/8,2)</f>
        <v>5</v>
      </c>
      <c r="E20" s="339">
        <v>40</v>
      </c>
      <c r="F20" s="254">
        <f aca="true" t="shared" si="1" ref="F20:F25">+ROUND((230/21)*D20,2)</f>
        <v>54.76</v>
      </c>
    </row>
    <row r="21" spans="1:6" ht="15">
      <c r="A21" s="72">
        <v>2</v>
      </c>
      <c r="B21" s="13" t="s">
        <v>1177</v>
      </c>
      <c r="C21" s="18" t="s">
        <v>800</v>
      </c>
      <c r="D21" s="39">
        <f t="shared" si="0"/>
        <v>5</v>
      </c>
      <c r="E21" s="42">
        <v>40</v>
      </c>
      <c r="F21" s="248">
        <f t="shared" si="1"/>
        <v>54.76</v>
      </c>
    </row>
    <row r="22" spans="1:6" ht="30">
      <c r="A22" s="72">
        <v>3</v>
      </c>
      <c r="B22" s="13" t="s">
        <v>1177</v>
      </c>
      <c r="C22" s="18" t="s">
        <v>801</v>
      </c>
      <c r="D22" s="39">
        <f t="shared" si="0"/>
        <v>5</v>
      </c>
      <c r="E22" s="42">
        <v>40</v>
      </c>
      <c r="F22" s="248">
        <f t="shared" si="1"/>
        <v>54.76</v>
      </c>
    </row>
    <row r="23" spans="1:6" ht="30">
      <c r="A23" s="72">
        <v>4</v>
      </c>
      <c r="B23" s="13" t="s">
        <v>1177</v>
      </c>
      <c r="C23" s="18" t="s">
        <v>802</v>
      </c>
      <c r="D23" s="39">
        <f t="shared" si="0"/>
        <v>5</v>
      </c>
      <c r="E23" s="42">
        <v>40</v>
      </c>
      <c r="F23" s="248">
        <f t="shared" si="1"/>
        <v>54.76</v>
      </c>
    </row>
    <row r="24" spans="1:6" ht="15">
      <c r="A24" s="72">
        <v>5</v>
      </c>
      <c r="B24" s="13" t="s">
        <v>1177</v>
      </c>
      <c r="C24" s="21" t="s">
        <v>803</v>
      </c>
      <c r="D24" s="39">
        <f t="shared" si="0"/>
        <v>5</v>
      </c>
      <c r="E24" s="42">
        <v>40</v>
      </c>
      <c r="F24" s="248">
        <f t="shared" si="1"/>
        <v>54.76</v>
      </c>
    </row>
    <row r="25" spans="1:6" ht="15">
      <c r="A25" s="72">
        <v>6</v>
      </c>
      <c r="B25" s="13" t="s">
        <v>1177</v>
      </c>
      <c r="C25" s="21" t="s">
        <v>804</v>
      </c>
      <c r="D25" s="39">
        <f t="shared" si="0"/>
        <v>5</v>
      </c>
      <c r="E25" s="42">
        <v>40</v>
      </c>
      <c r="F25" s="248">
        <f t="shared" si="1"/>
        <v>54.76</v>
      </c>
    </row>
    <row r="26" spans="1:6" ht="15.75" thickBot="1">
      <c r="A26" s="333"/>
      <c r="B26" s="121"/>
      <c r="C26" s="340"/>
      <c r="D26" s="341"/>
      <c r="E26" s="342"/>
      <c r="F26" s="343"/>
    </row>
    <row r="27" spans="1:6" ht="15.75" thickBot="1">
      <c r="A27" s="330" t="s">
        <v>109</v>
      </c>
      <c r="B27" s="220"/>
      <c r="C27" s="285" t="s">
        <v>54</v>
      </c>
      <c r="D27" s="331">
        <f>SUM(D28:D33)</f>
        <v>30</v>
      </c>
      <c r="E27" s="331">
        <f>SUM(E28:E33)</f>
        <v>240</v>
      </c>
      <c r="F27" s="332">
        <f>SUM(F28:F33)</f>
        <v>328.56</v>
      </c>
    </row>
    <row r="28" spans="1:6" ht="30">
      <c r="A28" s="344">
        <v>1</v>
      </c>
      <c r="B28" s="25" t="s">
        <v>1177</v>
      </c>
      <c r="C28" s="328" t="s">
        <v>805</v>
      </c>
      <c r="D28" s="208">
        <f aca="true" t="shared" si="2" ref="D28:D33">ROUND(+E28/8,2)</f>
        <v>5</v>
      </c>
      <c r="E28" s="329">
        <v>40</v>
      </c>
      <c r="F28" s="254">
        <f aca="true" t="shared" si="3" ref="F28:F33">+ROUND((230/21)*D28,2)</f>
        <v>54.76</v>
      </c>
    </row>
    <row r="29" spans="1:6" ht="15">
      <c r="A29" s="72">
        <v>2</v>
      </c>
      <c r="B29" s="13" t="s">
        <v>1177</v>
      </c>
      <c r="C29" s="21" t="s">
        <v>806</v>
      </c>
      <c r="D29" s="39">
        <f t="shared" si="2"/>
        <v>5</v>
      </c>
      <c r="E29" s="32">
        <v>40</v>
      </c>
      <c r="F29" s="248">
        <f t="shared" si="3"/>
        <v>54.76</v>
      </c>
    </row>
    <row r="30" spans="1:6" ht="30">
      <c r="A30" s="72">
        <v>3</v>
      </c>
      <c r="B30" s="13" t="s">
        <v>1177</v>
      </c>
      <c r="C30" s="18" t="s">
        <v>807</v>
      </c>
      <c r="D30" s="39">
        <f t="shared" si="2"/>
        <v>5</v>
      </c>
      <c r="E30" s="32">
        <v>40</v>
      </c>
      <c r="F30" s="248">
        <f t="shared" si="3"/>
        <v>54.76</v>
      </c>
    </row>
    <row r="31" spans="1:6" ht="45" customHeight="1">
      <c r="A31" s="72">
        <v>4</v>
      </c>
      <c r="B31" s="13" t="s">
        <v>1177</v>
      </c>
      <c r="C31" s="18" t="s">
        <v>808</v>
      </c>
      <c r="D31" s="39">
        <f t="shared" si="2"/>
        <v>5</v>
      </c>
      <c r="E31" s="32">
        <v>40</v>
      </c>
      <c r="F31" s="248">
        <f t="shared" si="3"/>
        <v>54.76</v>
      </c>
    </row>
    <row r="32" spans="1:6" ht="45">
      <c r="A32" s="72">
        <v>5</v>
      </c>
      <c r="B32" s="13" t="s">
        <v>1177</v>
      </c>
      <c r="C32" s="18" t="s">
        <v>809</v>
      </c>
      <c r="D32" s="39">
        <f t="shared" si="2"/>
        <v>5</v>
      </c>
      <c r="E32" s="32">
        <v>40</v>
      </c>
      <c r="F32" s="248">
        <f t="shared" si="3"/>
        <v>54.76</v>
      </c>
    </row>
    <row r="33" spans="1:6" ht="30">
      <c r="A33" s="72">
        <v>6</v>
      </c>
      <c r="B33" s="13" t="s">
        <v>1177</v>
      </c>
      <c r="C33" s="18" t="s">
        <v>810</v>
      </c>
      <c r="D33" s="39">
        <f t="shared" si="2"/>
        <v>5</v>
      </c>
      <c r="E33" s="32">
        <v>40</v>
      </c>
      <c r="F33" s="248">
        <f t="shared" si="3"/>
        <v>54.76</v>
      </c>
    </row>
    <row r="34" spans="1:6" ht="15.75" thickBot="1">
      <c r="A34" s="333"/>
      <c r="B34" s="121"/>
      <c r="C34" s="133"/>
      <c r="D34" s="345"/>
      <c r="E34" s="346"/>
      <c r="F34" s="347"/>
    </row>
    <row r="35" spans="1:6" ht="15.75" thickBot="1">
      <c r="A35" s="330" t="s">
        <v>118</v>
      </c>
      <c r="B35" s="314"/>
      <c r="C35" s="285" t="s">
        <v>54</v>
      </c>
      <c r="D35" s="331">
        <f>SUM(D36:D40)</f>
        <v>25</v>
      </c>
      <c r="E35" s="331">
        <f>SUM(E36:E40)</f>
        <v>200</v>
      </c>
      <c r="F35" s="332">
        <f>SUM(F36:F40)</f>
        <v>273.8</v>
      </c>
    </row>
    <row r="36" spans="1:6" ht="30">
      <c r="A36" s="344">
        <v>1</v>
      </c>
      <c r="B36" s="25" t="s">
        <v>1177</v>
      </c>
      <c r="C36" s="328" t="s">
        <v>811</v>
      </c>
      <c r="D36" s="208">
        <f>ROUND(+E36/8,2)</f>
        <v>5</v>
      </c>
      <c r="E36" s="348">
        <v>40</v>
      </c>
      <c r="F36" s="254">
        <f>+ROUND((230/21)*D36,2)</f>
        <v>54.76</v>
      </c>
    </row>
    <row r="37" spans="1:6" ht="30">
      <c r="A37" s="72">
        <v>2</v>
      </c>
      <c r="B37" s="13" t="s">
        <v>1177</v>
      </c>
      <c r="C37" s="18" t="s">
        <v>812</v>
      </c>
      <c r="D37" s="39">
        <f>ROUND(+E37/8,2)</f>
        <v>5</v>
      </c>
      <c r="E37" s="43">
        <v>40</v>
      </c>
      <c r="F37" s="248">
        <f>+ROUND((230/21)*D37,2)</f>
        <v>54.76</v>
      </c>
    </row>
    <row r="38" spans="1:6" ht="15">
      <c r="A38" s="72">
        <v>3</v>
      </c>
      <c r="B38" s="13" t="s">
        <v>1177</v>
      </c>
      <c r="C38" s="21" t="s">
        <v>813</v>
      </c>
      <c r="D38" s="39">
        <f>ROUND(+E38/8,2)</f>
        <v>5</v>
      </c>
      <c r="E38" s="43">
        <v>40</v>
      </c>
      <c r="F38" s="248">
        <f>+ROUND((230/21)*D38,2)</f>
        <v>54.76</v>
      </c>
    </row>
    <row r="39" spans="1:6" ht="15">
      <c r="A39" s="72">
        <v>4</v>
      </c>
      <c r="B39" s="13" t="s">
        <v>1177</v>
      </c>
      <c r="C39" s="21" t="s">
        <v>814</v>
      </c>
      <c r="D39" s="39">
        <f>ROUND(+E39/8,2)</f>
        <v>5</v>
      </c>
      <c r="E39" s="43">
        <v>40</v>
      </c>
      <c r="F39" s="248">
        <f>+ROUND((230/21)*D39,2)</f>
        <v>54.76</v>
      </c>
    </row>
    <row r="40" spans="1:6" ht="15.75" thickBot="1">
      <c r="A40" s="324">
        <v>5</v>
      </c>
      <c r="B40" s="123" t="s">
        <v>1177</v>
      </c>
      <c r="C40" s="325" t="s">
        <v>815</v>
      </c>
      <c r="D40" s="274">
        <f>ROUND(+E40/8,2)</f>
        <v>5</v>
      </c>
      <c r="E40" s="326">
        <v>40</v>
      </c>
      <c r="F40" s="275">
        <f>+ROUND((230/21)*D40,2)</f>
        <v>54.76</v>
      </c>
    </row>
    <row r="41" spans="1:6" ht="15.75" thickBot="1">
      <c r="A41" s="349"/>
      <c r="B41" s="237" t="s">
        <v>407</v>
      </c>
      <c r="C41" s="350"/>
      <c r="D41" s="351">
        <f>+D12+D19+D27+D35</f>
        <v>110</v>
      </c>
      <c r="E41" s="351">
        <f>+E12+E19+E27+E35</f>
        <v>880</v>
      </c>
      <c r="F41" s="352">
        <f>+F12+F19+F27+F35</f>
        <v>1204.72</v>
      </c>
    </row>
    <row r="42" spans="1:6" ht="15">
      <c r="A42" s="49"/>
      <c r="B42" s="41"/>
      <c r="C42" s="47"/>
      <c r="D42" s="172"/>
      <c r="E42" s="172"/>
      <c r="F42" s="172"/>
    </row>
    <row r="43" spans="1:6" ht="15">
      <c r="A43" s="49"/>
      <c r="B43" s="41"/>
      <c r="C43" s="47"/>
      <c r="D43" s="50"/>
      <c r="E43" s="49"/>
      <c r="F43" s="48"/>
    </row>
    <row r="44" spans="1:6" ht="15">
      <c r="A44" s="49"/>
      <c r="B44" s="41"/>
      <c r="C44" s="47"/>
      <c r="D44" s="50"/>
      <c r="E44" s="49"/>
      <c r="F44" s="48"/>
    </row>
    <row r="45" spans="1:6" ht="15">
      <c r="A45" s="49"/>
      <c r="B45" s="41"/>
      <c r="C45" s="47"/>
      <c r="D45" s="50"/>
      <c r="E45" s="49"/>
      <c r="F45" s="48"/>
    </row>
    <row r="46" spans="1:6" ht="15">
      <c r="A46" s="49"/>
      <c r="B46" s="41"/>
      <c r="C46" s="47"/>
      <c r="D46" s="50"/>
      <c r="E46" s="49"/>
      <c r="F46" s="48"/>
    </row>
    <row r="47" spans="1:6" ht="15">
      <c r="A47" s="49"/>
      <c r="B47" s="41"/>
      <c r="C47" s="51"/>
      <c r="D47" s="50"/>
      <c r="E47" s="49"/>
      <c r="F47" s="48"/>
    </row>
    <row r="48" spans="1:6" ht="15">
      <c r="A48" s="52"/>
      <c r="B48" s="48"/>
      <c r="C48" s="53"/>
      <c r="D48" s="54"/>
      <c r="E48" s="55"/>
      <c r="F48" s="48"/>
    </row>
    <row r="49" spans="1:6" ht="15">
      <c r="A49" s="49"/>
      <c r="B49" s="41"/>
      <c r="C49" s="47"/>
      <c r="D49" s="50"/>
      <c r="E49" s="49"/>
      <c r="F49" s="48"/>
    </row>
    <row r="50" spans="1:6" ht="15">
      <c r="A50" s="49"/>
      <c r="B50" s="41"/>
      <c r="C50" s="47"/>
      <c r="D50" s="50"/>
      <c r="E50" s="49"/>
      <c r="F50" s="48"/>
    </row>
    <row r="51" spans="1:6" ht="15">
      <c r="A51" s="49"/>
      <c r="B51" s="41"/>
      <c r="C51" s="47"/>
      <c r="D51" s="50"/>
      <c r="E51" s="49"/>
      <c r="F51" s="48"/>
    </row>
    <row r="52" spans="1:6" ht="15">
      <c r="A52" s="49"/>
      <c r="B52" s="41"/>
      <c r="C52" s="47"/>
      <c r="D52" s="50"/>
      <c r="E52" s="49"/>
      <c r="F52" s="48"/>
    </row>
    <row r="53" spans="1:6" ht="15">
      <c r="A53" s="49"/>
      <c r="B53" s="41"/>
      <c r="C53" s="47"/>
      <c r="D53" s="50"/>
      <c r="E53" s="49"/>
      <c r="F53" s="48"/>
    </row>
    <row r="54" spans="1:6" ht="15">
      <c r="A54" s="49"/>
      <c r="B54" s="41"/>
      <c r="C54" s="51"/>
      <c r="D54" s="50"/>
      <c r="E54" s="49"/>
      <c r="F54" s="48"/>
    </row>
    <row r="55" spans="1:6" ht="15">
      <c r="A55" s="49"/>
      <c r="B55" s="41"/>
      <c r="C55" s="47"/>
      <c r="D55" s="50"/>
      <c r="E55" s="49"/>
      <c r="F55" s="48"/>
    </row>
    <row r="56" spans="1:6" ht="15">
      <c r="A56" s="49"/>
      <c r="B56" s="41"/>
      <c r="C56" s="51"/>
      <c r="D56" s="50"/>
      <c r="E56" s="49"/>
      <c r="F56" s="48"/>
    </row>
    <row r="57" spans="1:6" ht="15">
      <c r="A57" s="49"/>
      <c r="B57" s="41"/>
      <c r="C57" s="53"/>
      <c r="D57" s="56"/>
      <c r="E57" s="57"/>
      <c r="F57" s="48"/>
    </row>
    <row r="58" spans="1:6" ht="15">
      <c r="A58" s="49"/>
      <c r="B58" s="41"/>
      <c r="C58" s="47"/>
      <c r="D58" s="50"/>
      <c r="E58" s="49"/>
      <c r="F58" s="48"/>
    </row>
    <row r="59" spans="1:6" ht="15">
      <c r="A59" s="49"/>
      <c r="B59" s="41"/>
      <c r="C59" s="51"/>
      <c r="D59" s="50"/>
      <c r="E59" s="49"/>
      <c r="F59" s="48"/>
    </row>
    <row r="60" spans="1:6" ht="15">
      <c r="A60" s="49"/>
      <c r="B60" s="41"/>
      <c r="C60" s="47"/>
      <c r="D60" s="50"/>
      <c r="E60" s="49"/>
      <c r="F60" s="48"/>
    </row>
    <row r="61" spans="1:6" ht="15">
      <c r="A61" s="49"/>
      <c r="B61" s="41"/>
      <c r="C61" s="47"/>
      <c r="D61" s="50"/>
      <c r="E61" s="49"/>
      <c r="F61" s="48"/>
    </row>
    <row r="62" spans="1:6" ht="15">
      <c r="A62" s="49"/>
      <c r="B62" s="41"/>
      <c r="C62" s="47"/>
      <c r="D62" s="50"/>
      <c r="E62" s="49"/>
      <c r="F62" s="48"/>
    </row>
    <row r="63" spans="1:6" ht="15">
      <c r="A63" s="49"/>
      <c r="B63" s="41"/>
      <c r="C63" s="47"/>
      <c r="D63" s="50"/>
      <c r="E63" s="49"/>
      <c r="F63" s="48"/>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36"/>
  <sheetViews>
    <sheetView zoomScalePageLayoutView="0" workbookViewId="0" topLeftCell="A121">
      <selection activeCell="A135" sqref="A135:IV135"/>
    </sheetView>
  </sheetViews>
  <sheetFormatPr defaultColWidth="9.140625" defaultRowHeight="15"/>
  <cols>
    <col min="1" max="1" width="10.7109375" style="10" bestFit="1" customWidth="1"/>
    <col min="2" max="2" width="16.28125" style="10" customWidth="1"/>
    <col min="3" max="3" width="42.00390625" style="10" customWidth="1"/>
    <col min="4" max="4" width="12.7109375" style="10" customWidth="1"/>
    <col min="5" max="5" width="11.57421875" style="10" customWidth="1"/>
    <col min="6" max="6" width="17.28125" style="10" customWidth="1"/>
    <col min="7" max="16384" width="9.140625" style="10" customWidth="1"/>
  </cols>
  <sheetData>
    <row r="1" spans="1:6" ht="15" customHeight="1">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ht="15" customHeight="1"/>
    <row r="8" spans="1:6" ht="15" customHeight="1">
      <c r="A8" s="661" t="s">
        <v>1426</v>
      </c>
      <c r="B8" s="661"/>
      <c r="C8" s="661"/>
      <c r="D8" s="661"/>
      <c r="E8" s="661"/>
      <c r="F8" s="661"/>
    </row>
    <row r="9" spans="1:6" ht="15" customHeight="1" thickBot="1">
      <c r="A9" s="3"/>
      <c r="B9" s="4"/>
      <c r="C9" s="8"/>
      <c r="D9" s="8"/>
      <c r="E9" s="3"/>
      <c r="F9" s="4"/>
    </row>
    <row r="10" spans="1:6" ht="15" customHeight="1">
      <c r="A10" s="653" t="s">
        <v>232</v>
      </c>
      <c r="B10" s="655" t="s">
        <v>233</v>
      </c>
      <c r="C10" s="655" t="s">
        <v>234</v>
      </c>
      <c r="D10" s="657" t="s">
        <v>235</v>
      </c>
      <c r="E10" s="658"/>
      <c r="F10" s="638" t="s">
        <v>405</v>
      </c>
    </row>
    <row r="11" spans="1:6" ht="15" customHeight="1">
      <c r="A11" s="654"/>
      <c r="B11" s="656"/>
      <c r="C11" s="656"/>
      <c r="D11" s="659"/>
      <c r="E11" s="660"/>
      <c r="F11" s="639"/>
    </row>
    <row r="12" spans="1:6" ht="96" customHeight="1" thickBot="1">
      <c r="A12" s="654"/>
      <c r="B12" s="656"/>
      <c r="C12" s="656"/>
      <c r="D12" s="327" t="s">
        <v>1221</v>
      </c>
      <c r="E12" s="327" t="s">
        <v>1222</v>
      </c>
      <c r="F12" s="639"/>
    </row>
    <row r="13" spans="1:6" ht="15" customHeight="1" thickBot="1">
      <c r="A13" s="290" t="s">
        <v>123</v>
      </c>
      <c r="B13" s="356"/>
      <c r="C13" s="357" t="s">
        <v>1427</v>
      </c>
      <c r="D13" s="331">
        <f>SUM(D14:D39)</f>
        <v>17</v>
      </c>
      <c r="E13" s="331">
        <f>SUM(E14:E39)</f>
        <v>136</v>
      </c>
      <c r="F13" s="332">
        <f>SUM(F14:F39)</f>
        <v>186.17000000000004</v>
      </c>
    </row>
    <row r="14" spans="1:6" ht="15">
      <c r="A14" s="313">
        <v>1</v>
      </c>
      <c r="B14" s="355" t="s">
        <v>1177</v>
      </c>
      <c r="C14" s="25" t="s">
        <v>1428</v>
      </c>
      <c r="D14" s="208">
        <f>ROUND(+E14/8,2)</f>
        <v>0.25</v>
      </c>
      <c r="E14" s="348">
        <v>2</v>
      </c>
      <c r="F14" s="254">
        <f>+ROUND((230/21)*D14,2)</f>
        <v>2.74</v>
      </c>
    </row>
    <row r="15" spans="1:6" ht="15" customHeight="1">
      <c r="A15" s="101">
        <v>2</v>
      </c>
      <c r="B15" s="58" t="s">
        <v>1177</v>
      </c>
      <c r="C15" s="13" t="s">
        <v>1429</v>
      </c>
      <c r="D15" s="39">
        <f aca="true" t="shared" si="0" ref="D15:D39">ROUND(+E15/8,2)</f>
        <v>0.5</v>
      </c>
      <c r="E15" s="32">
        <v>4</v>
      </c>
      <c r="F15" s="248">
        <f aca="true" t="shared" si="1" ref="F15:F39">+ROUND((230/21)*D15,2)</f>
        <v>5.48</v>
      </c>
    </row>
    <row r="16" spans="1:6" ht="15">
      <c r="A16" s="101">
        <v>3</v>
      </c>
      <c r="B16" s="58" t="s">
        <v>1177</v>
      </c>
      <c r="C16" s="13" t="s">
        <v>1430</v>
      </c>
      <c r="D16" s="39">
        <f t="shared" si="0"/>
        <v>0.5</v>
      </c>
      <c r="E16" s="32">
        <v>4</v>
      </c>
      <c r="F16" s="248">
        <f t="shared" si="1"/>
        <v>5.48</v>
      </c>
    </row>
    <row r="17" spans="1:6" ht="57" customHeight="1">
      <c r="A17" s="101">
        <v>4</v>
      </c>
      <c r="B17" s="61" t="s">
        <v>1177</v>
      </c>
      <c r="C17" s="13" t="s">
        <v>787</v>
      </c>
      <c r="D17" s="39">
        <f t="shared" si="0"/>
        <v>0.5</v>
      </c>
      <c r="E17" s="32">
        <v>4</v>
      </c>
      <c r="F17" s="248">
        <f t="shared" si="1"/>
        <v>5.48</v>
      </c>
    </row>
    <row r="18" spans="1:6" ht="31.5" customHeight="1">
      <c r="A18" s="101">
        <v>5</v>
      </c>
      <c r="B18" s="61" t="s">
        <v>1177</v>
      </c>
      <c r="C18" s="13" t="s">
        <v>659</v>
      </c>
      <c r="D18" s="39">
        <f t="shared" si="0"/>
        <v>0.5</v>
      </c>
      <c r="E18" s="43">
        <v>4</v>
      </c>
      <c r="F18" s="248">
        <f t="shared" si="1"/>
        <v>5.48</v>
      </c>
    </row>
    <row r="19" spans="1:6" ht="53.25" customHeight="1">
      <c r="A19" s="101">
        <v>6</v>
      </c>
      <c r="B19" s="58" t="s">
        <v>1177</v>
      </c>
      <c r="C19" s="13" t="s">
        <v>660</v>
      </c>
      <c r="D19" s="39">
        <f t="shared" si="0"/>
        <v>0.5</v>
      </c>
      <c r="E19" s="43">
        <v>4</v>
      </c>
      <c r="F19" s="248">
        <f t="shared" si="1"/>
        <v>5.48</v>
      </c>
    </row>
    <row r="20" spans="1:6" ht="45">
      <c r="A20" s="101">
        <v>7</v>
      </c>
      <c r="B20" s="58" t="s">
        <v>1177</v>
      </c>
      <c r="C20" s="13" t="s">
        <v>788</v>
      </c>
      <c r="D20" s="39">
        <f t="shared" si="0"/>
        <v>0.75</v>
      </c>
      <c r="E20" s="32">
        <v>6</v>
      </c>
      <c r="F20" s="248">
        <f t="shared" si="1"/>
        <v>8.21</v>
      </c>
    </row>
    <row r="21" spans="1:6" ht="15" customHeight="1">
      <c r="A21" s="101">
        <v>8</v>
      </c>
      <c r="B21" s="121" t="s">
        <v>1177</v>
      </c>
      <c r="C21" s="13" t="s">
        <v>789</v>
      </c>
      <c r="D21" s="39">
        <f t="shared" si="0"/>
        <v>0.75</v>
      </c>
      <c r="E21" s="32">
        <v>6</v>
      </c>
      <c r="F21" s="248">
        <f t="shared" si="1"/>
        <v>8.21</v>
      </c>
    </row>
    <row r="22" spans="1:6" ht="15">
      <c r="A22" s="101">
        <v>9</v>
      </c>
      <c r="B22" s="60" t="s">
        <v>1177</v>
      </c>
      <c r="C22" s="13" t="s">
        <v>790</v>
      </c>
      <c r="D22" s="39">
        <f t="shared" si="0"/>
        <v>0.75</v>
      </c>
      <c r="E22" s="32">
        <v>6</v>
      </c>
      <c r="F22" s="248">
        <f t="shared" si="1"/>
        <v>8.21</v>
      </c>
    </row>
    <row r="23" spans="1:6" ht="15" customHeight="1">
      <c r="A23" s="101">
        <v>10</v>
      </c>
      <c r="B23" s="121" t="s">
        <v>1177</v>
      </c>
      <c r="C23" s="13" t="s">
        <v>791</v>
      </c>
      <c r="D23" s="39">
        <f t="shared" si="0"/>
        <v>1</v>
      </c>
      <c r="E23" s="32">
        <v>8</v>
      </c>
      <c r="F23" s="248">
        <f t="shared" si="1"/>
        <v>10.95</v>
      </c>
    </row>
    <row r="24" spans="1:6" ht="15" customHeight="1">
      <c r="A24" s="101">
        <v>11</v>
      </c>
      <c r="B24" s="58" t="s">
        <v>1177</v>
      </c>
      <c r="C24" s="13" t="s">
        <v>1431</v>
      </c>
      <c r="D24" s="39">
        <f t="shared" si="0"/>
        <v>1</v>
      </c>
      <c r="E24" s="32">
        <v>8</v>
      </c>
      <c r="F24" s="248">
        <f t="shared" si="1"/>
        <v>10.95</v>
      </c>
    </row>
    <row r="25" spans="1:6" ht="15" customHeight="1">
      <c r="A25" s="101">
        <v>12</v>
      </c>
      <c r="B25" s="58" t="s">
        <v>1177</v>
      </c>
      <c r="C25" s="13" t="s">
        <v>690</v>
      </c>
      <c r="D25" s="39">
        <f t="shared" si="0"/>
        <v>0.5</v>
      </c>
      <c r="E25" s="32">
        <v>4</v>
      </c>
      <c r="F25" s="248">
        <f t="shared" si="1"/>
        <v>5.48</v>
      </c>
    </row>
    <row r="26" spans="1:6" ht="32.25" customHeight="1">
      <c r="A26" s="101">
        <v>13</v>
      </c>
      <c r="B26" s="58" t="s">
        <v>1177</v>
      </c>
      <c r="C26" s="13" t="s">
        <v>691</v>
      </c>
      <c r="D26" s="39">
        <f t="shared" si="0"/>
        <v>0.75</v>
      </c>
      <c r="E26" s="32">
        <v>6</v>
      </c>
      <c r="F26" s="248">
        <f t="shared" si="1"/>
        <v>8.21</v>
      </c>
    </row>
    <row r="27" spans="1:6" ht="32.25" customHeight="1">
      <c r="A27" s="101">
        <v>14</v>
      </c>
      <c r="B27" s="58" t="s">
        <v>1177</v>
      </c>
      <c r="C27" s="13" t="s">
        <v>692</v>
      </c>
      <c r="D27" s="39">
        <f t="shared" si="0"/>
        <v>0.75</v>
      </c>
      <c r="E27" s="32">
        <v>6</v>
      </c>
      <c r="F27" s="248">
        <f t="shared" si="1"/>
        <v>8.21</v>
      </c>
    </row>
    <row r="28" spans="1:6" ht="45.75" customHeight="1">
      <c r="A28" s="101">
        <v>15</v>
      </c>
      <c r="B28" s="58" t="s">
        <v>1177</v>
      </c>
      <c r="C28" s="13" t="s">
        <v>693</v>
      </c>
      <c r="D28" s="39">
        <f t="shared" si="0"/>
        <v>0.75</v>
      </c>
      <c r="E28" s="32">
        <v>6</v>
      </c>
      <c r="F28" s="248">
        <f t="shared" si="1"/>
        <v>8.21</v>
      </c>
    </row>
    <row r="29" spans="1:6" ht="42" customHeight="1">
      <c r="A29" s="101">
        <v>16</v>
      </c>
      <c r="B29" s="58" t="s">
        <v>1177</v>
      </c>
      <c r="C29" s="13" t="s">
        <v>694</v>
      </c>
      <c r="D29" s="39">
        <f t="shared" si="0"/>
        <v>0.5</v>
      </c>
      <c r="E29" s="32">
        <v>4</v>
      </c>
      <c r="F29" s="248">
        <f t="shared" si="1"/>
        <v>5.48</v>
      </c>
    </row>
    <row r="30" spans="1:6" ht="58.5" customHeight="1">
      <c r="A30" s="101">
        <v>17</v>
      </c>
      <c r="B30" s="58" t="s">
        <v>1177</v>
      </c>
      <c r="C30" s="13" t="s">
        <v>695</v>
      </c>
      <c r="D30" s="39">
        <f t="shared" si="0"/>
        <v>0.75</v>
      </c>
      <c r="E30" s="32">
        <v>6</v>
      </c>
      <c r="F30" s="248">
        <f t="shared" si="1"/>
        <v>8.21</v>
      </c>
    </row>
    <row r="31" spans="1:6" ht="30">
      <c r="A31" s="101">
        <v>18</v>
      </c>
      <c r="B31" s="58" t="s">
        <v>1177</v>
      </c>
      <c r="C31" s="13" t="s">
        <v>696</v>
      </c>
      <c r="D31" s="39">
        <f t="shared" si="0"/>
        <v>1</v>
      </c>
      <c r="E31" s="32">
        <v>8</v>
      </c>
      <c r="F31" s="248">
        <f t="shared" si="1"/>
        <v>10.95</v>
      </c>
    </row>
    <row r="32" spans="1:6" ht="15">
      <c r="A32" s="101">
        <v>19</v>
      </c>
      <c r="B32" s="58" t="s">
        <v>1177</v>
      </c>
      <c r="C32" s="13" t="s">
        <v>697</v>
      </c>
      <c r="D32" s="39">
        <f t="shared" si="0"/>
        <v>0.75</v>
      </c>
      <c r="E32" s="32">
        <v>6</v>
      </c>
      <c r="F32" s="248">
        <f t="shared" si="1"/>
        <v>8.21</v>
      </c>
    </row>
    <row r="33" spans="1:6" ht="15">
      <c r="A33" s="101">
        <v>20</v>
      </c>
      <c r="B33" s="58" t="s">
        <v>1177</v>
      </c>
      <c r="C33" s="13" t="s">
        <v>698</v>
      </c>
      <c r="D33" s="39">
        <f t="shared" si="0"/>
        <v>0.5</v>
      </c>
      <c r="E33" s="32">
        <v>4</v>
      </c>
      <c r="F33" s="248">
        <f t="shared" si="1"/>
        <v>5.48</v>
      </c>
    </row>
    <row r="34" spans="1:6" ht="30">
      <c r="A34" s="101">
        <v>21</v>
      </c>
      <c r="B34" s="58" t="s">
        <v>1177</v>
      </c>
      <c r="C34" s="13" t="s">
        <v>699</v>
      </c>
      <c r="D34" s="39">
        <f t="shared" si="0"/>
        <v>0.75</v>
      </c>
      <c r="E34" s="32">
        <v>6</v>
      </c>
      <c r="F34" s="248">
        <f t="shared" si="1"/>
        <v>8.21</v>
      </c>
    </row>
    <row r="35" spans="1:6" ht="30">
      <c r="A35" s="101">
        <v>22</v>
      </c>
      <c r="B35" s="5" t="s">
        <v>1177</v>
      </c>
      <c r="C35" s="13" t="s">
        <v>700</v>
      </c>
      <c r="D35" s="39">
        <f t="shared" si="0"/>
        <v>0.75</v>
      </c>
      <c r="E35" s="32">
        <v>6</v>
      </c>
      <c r="F35" s="248">
        <f t="shared" si="1"/>
        <v>8.21</v>
      </c>
    </row>
    <row r="36" spans="1:6" ht="13.5" customHeight="1">
      <c r="A36" s="101">
        <v>23</v>
      </c>
      <c r="B36" s="5" t="s">
        <v>1177</v>
      </c>
      <c r="C36" s="13" t="s">
        <v>701</v>
      </c>
      <c r="D36" s="39">
        <f t="shared" si="0"/>
        <v>0.75</v>
      </c>
      <c r="E36" s="32">
        <v>6</v>
      </c>
      <c r="F36" s="248">
        <f t="shared" si="1"/>
        <v>8.21</v>
      </c>
    </row>
    <row r="37" spans="1:6" ht="15">
      <c r="A37" s="101">
        <v>24</v>
      </c>
      <c r="B37" s="5" t="s">
        <v>1177</v>
      </c>
      <c r="C37" s="13" t="s">
        <v>702</v>
      </c>
      <c r="D37" s="39">
        <f t="shared" si="0"/>
        <v>0.25</v>
      </c>
      <c r="E37" s="32">
        <v>2</v>
      </c>
      <c r="F37" s="248">
        <f t="shared" si="1"/>
        <v>2.74</v>
      </c>
    </row>
    <row r="38" spans="1:6" ht="30">
      <c r="A38" s="101">
        <v>25</v>
      </c>
      <c r="B38" s="5" t="s">
        <v>1177</v>
      </c>
      <c r="C38" s="13" t="s">
        <v>180</v>
      </c>
      <c r="D38" s="39">
        <f t="shared" si="0"/>
        <v>0.5</v>
      </c>
      <c r="E38" s="32">
        <v>4</v>
      </c>
      <c r="F38" s="248">
        <f t="shared" si="1"/>
        <v>5.48</v>
      </c>
    </row>
    <row r="39" spans="1:6" ht="30">
      <c r="A39" s="101">
        <v>26</v>
      </c>
      <c r="B39" s="5" t="s">
        <v>1177</v>
      </c>
      <c r="C39" s="13" t="s">
        <v>703</v>
      </c>
      <c r="D39" s="39">
        <f t="shared" si="0"/>
        <v>0.75</v>
      </c>
      <c r="E39" s="32">
        <v>6</v>
      </c>
      <c r="F39" s="248">
        <f t="shared" si="1"/>
        <v>8.21</v>
      </c>
    </row>
    <row r="40" spans="1:6" ht="15.75" thickBot="1">
      <c r="A40" s="251"/>
      <c r="B40" s="358"/>
      <c r="C40" s="359"/>
      <c r="D40" s="256"/>
      <c r="E40" s="360"/>
      <c r="F40" s="258"/>
    </row>
    <row r="41" spans="1:6" ht="32.25" customHeight="1" thickBot="1">
      <c r="A41" s="278" t="s">
        <v>862</v>
      </c>
      <c r="B41" s="356"/>
      <c r="C41" s="285" t="s">
        <v>1525</v>
      </c>
      <c r="D41" s="331">
        <f>SUM(D42:D68)</f>
        <v>11.910000000000002</v>
      </c>
      <c r="E41" s="331">
        <f>SUM(E42:E68)</f>
        <v>95</v>
      </c>
      <c r="F41" s="332">
        <f>SUM(F42:F68)</f>
        <v>130.48</v>
      </c>
    </row>
    <row r="42" spans="1:6" ht="45">
      <c r="A42" s="313">
        <v>1</v>
      </c>
      <c r="B42" s="361" t="s">
        <v>1177</v>
      </c>
      <c r="C42" s="25" t="s">
        <v>704</v>
      </c>
      <c r="D42" s="208">
        <f aca="true" t="shared" si="2" ref="D42:D68">ROUND(+E42/8,2)</f>
        <v>0.25</v>
      </c>
      <c r="E42" s="329">
        <v>2</v>
      </c>
      <c r="F42" s="254">
        <f aca="true" t="shared" si="3" ref="F42:F68">+ROUND((230/21)*D42,2)</f>
        <v>2.74</v>
      </c>
    </row>
    <row r="43" spans="1:6" ht="30">
      <c r="A43" s="101">
        <v>2</v>
      </c>
      <c r="B43" s="5" t="s">
        <v>1177</v>
      </c>
      <c r="C43" s="13" t="s">
        <v>705</v>
      </c>
      <c r="D43" s="39">
        <f t="shared" si="2"/>
        <v>0.5</v>
      </c>
      <c r="E43" s="32">
        <v>4</v>
      </c>
      <c r="F43" s="248">
        <f t="shared" si="3"/>
        <v>5.48</v>
      </c>
    </row>
    <row r="44" spans="1:6" ht="30">
      <c r="A44" s="101">
        <v>3</v>
      </c>
      <c r="B44" s="5" t="s">
        <v>1177</v>
      </c>
      <c r="C44" s="13" t="s">
        <v>706</v>
      </c>
      <c r="D44" s="39">
        <f t="shared" si="2"/>
        <v>0.5</v>
      </c>
      <c r="E44" s="32">
        <v>4</v>
      </c>
      <c r="F44" s="248">
        <f t="shared" si="3"/>
        <v>5.48</v>
      </c>
    </row>
    <row r="45" spans="1:6" ht="15">
      <c r="A45" s="101">
        <v>4</v>
      </c>
      <c r="B45" s="5" t="s">
        <v>1177</v>
      </c>
      <c r="C45" s="13" t="s">
        <v>707</v>
      </c>
      <c r="D45" s="39">
        <f t="shared" si="2"/>
        <v>0.5</v>
      </c>
      <c r="E45" s="32">
        <v>4</v>
      </c>
      <c r="F45" s="248">
        <f t="shared" si="3"/>
        <v>5.48</v>
      </c>
    </row>
    <row r="46" spans="1:6" ht="30">
      <c r="A46" s="101">
        <v>5</v>
      </c>
      <c r="B46" s="5" t="s">
        <v>1177</v>
      </c>
      <c r="C46" s="13" t="s">
        <v>1524</v>
      </c>
      <c r="D46" s="39">
        <f t="shared" si="2"/>
        <v>0.5</v>
      </c>
      <c r="E46" s="32">
        <v>4</v>
      </c>
      <c r="F46" s="248">
        <f t="shared" si="3"/>
        <v>5.48</v>
      </c>
    </row>
    <row r="47" spans="1:6" ht="30">
      <c r="A47" s="101">
        <v>6</v>
      </c>
      <c r="B47" s="5" t="s">
        <v>1177</v>
      </c>
      <c r="C47" s="13" t="s">
        <v>708</v>
      </c>
      <c r="D47" s="39">
        <f t="shared" si="2"/>
        <v>0.5</v>
      </c>
      <c r="E47" s="32">
        <v>4</v>
      </c>
      <c r="F47" s="248">
        <f t="shared" si="3"/>
        <v>5.48</v>
      </c>
    </row>
    <row r="48" spans="1:6" ht="15">
      <c r="A48" s="101">
        <v>7</v>
      </c>
      <c r="B48" s="5" t="s">
        <v>1177</v>
      </c>
      <c r="C48" s="13" t="s">
        <v>709</v>
      </c>
      <c r="D48" s="39">
        <f t="shared" si="2"/>
        <v>0.5</v>
      </c>
      <c r="E48" s="32">
        <v>4</v>
      </c>
      <c r="F48" s="248">
        <f t="shared" si="3"/>
        <v>5.48</v>
      </c>
    </row>
    <row r="49" spans="1:6" ht="15">
      <c r="A49" s="101">
        <v>8</v>
      </c>
      <c r="B49" s="5" t="s">
        <v>1177</v>
      </c>
      <c r="C49" s="13" t="s">
        <v>710</v>
      </c>
      <c r="D49" s="39">
        <f t="shared" si="2"/>
        <v>0.38</v>
      </c>
      <c r="E49" s="32">
        <v>3</v>
      </c>
      <c r="F49" s="248">
        <f t="shared" si="3"/>
        <v>4.16</v>
      </c>
    </row>
    <row r="50" spans="1:6" ht="15">
      <c r="A50" s="101">
        <v>9</v>
      </c>
      <c r="B50" s="5" t="s">
        <v>1177</v>
      </c>
      <c r="C50" s="13" t="s">
        <v>711</v>
      </c>
      <c r="D50" s="39">
        <f t="shared" si="2"/>
        <v>0.75</v>
      </c>
      <c r="E50" s="32">
        <v>6</v>
      </c>
      <c r="F50" s="248">
        <f t="shared" si="3"/>
        <v>8.21</v>
      </c>
    </row>
    <row r="51" spans="1:6" ht="15">
      <c r="A51" s="101">
        <v>10</v>
      </c>
      <c r="B51" s="5" t="s">
        <v>1177</v>
      </c>
      <c r="C51" s="13" t="s">
        <v>712</v>
      </c>
      <c r="D51" s="39">
        <f t="shared" si="2"/>
        <v>0.5</v>
      </c>
      <c r="E51" s="32">
        <v>4</v>
      </c>
      <c r="F51" s="248">
        <f t="shared" si="3"/>
        <v>5.48</v>
      </c>
    </row>
    <row r="52" spans="1:6" ht="15">
      <c r="A52" s="101">
        <v>11</v>
      </c>
      <c r="B52" s="5" t="s">
        <v>1177</v>
      </c>
      <c r="C52" s="13" t="s">
        <v>713</v>
      </c>
      <c r="D52" s="39">
        <f t="shared" si="2"/>
        <v>0.5</v>
      </c>
      <c r="E52" s="32">
        <v>4</v>
      </c>
      <c r="F52" s="248">
        <f t="shared" si="3"/>
        <v>5.48</v>
      </c>
    </row>
    <row r="53" spans="1:6" ht="15">
      <c r="A53" s="101">
        <v>12</v>
      </c>
      <c r="B53" s="5" t="s">
        <v>1177</v>
      </c>
      <c r="C53" s="13" t="s">
        <v>714</v>
      </c>
      <c r="D53" s="39">
        <f t="shared" si="2"/>
        <v>0.5</v>
      </c>
      <c r="E53" s="32">
        <v>4</v>
      </c>
      <c r="F53" s="248">
        <f t="shared" si="3"/>
        <v>5.48</v>
      </c>
    </row>
    <row r="54" spans="1:6" ht="15">
      <c r="A54" s="101">
        <v>13</v>
      </c>
      <c r="B54" s="5" t="s">
        <v>1177</v>
      </c>
      <c r="C54" s="13" t="s">
        <v>715</v>
      </c>
      <c r="D54" s="39">
        <f t="shared" si="2"/>
        <v>0.38</v>
      </c>
      <c r="E54" s="32">
        <v>3</v>
      </c>
      <c r="F54" s="248">
        <f t="shared" si="3"/>
        <v>4.16</v>
      </c>
    </row>
    <row r="55" spans="1:6" ht="30">
      <c r="A55" s="101">
        <v>14</v>
      </c>
      <c r="B55" s="5" t="s">
        <v>1177</v>
      </c>
      <c r="C55" s="13" t="s">
        <v>716</v>
      </c>
      <c r="D55" s="39">
        <f t="shared" si="2"/>
        <v>0.38</v>
      </c>
      <c r="E55" s="32">
        <v>3</v>
      </c>
      <c r="F55" s="248">
        <f t="shared" si="3"/>
        <v>4.16</v>
      </c>
    </row>
    <row r="56" spans="1:6" ht="45">
      <c r="A56" s="101">
        <v>15</v>
      </c>
      <c r="B56" s="5" t="s">
        <v>1177</v>
      </c>
      <c r="C56" s="13" t="s">
        <v>717</v>
      </c>
      <c r="D56" s="39">
        <f t="shared" si="2"/>
        <v>0.5</v>
      </c>
      <c r="E56" s="32">
        <v>4</v>
      </c>
      <c r="F56" s="248">
        <f t="shared" si="3"/>
        <v>5.48</v>
      </c>
    </row>
    <row r="57" spans="1:6" ht="30">
      <c r="A57" s="101">
        <v>16</v>
      </c>
      <c r="B57" s="5" t="s">
        <v>1177</v>
      </c>
      <c r="C57" s="13" t="s">
        <v>718</v>
      </c>
      <c r="D57" s="39">
        <f t="shared" si="2"/>
        <v>0.25</v>
      </c>
      <c r="E57" s="32">
        <v>2</v>
      </c>
      <c r="F57" s="248">
        <f t="shared" si="3"/>
        <v>2.74</v>
      </c>
    </row>
    <row r="58" spans="1:6" ht="15">
      <c r="A58" s="101">
        <v>17</v>
      </c>
      <c r="B58" s="5" t="s">
        <v>1177</v>
      </c>
      <c r="C58" s="13" t="s">
        <v>719</v>
      </c>
      <c r="D58" s="39">
        <f t="shared" si="2"/>
        <v>0.38</v>
      </c>
      <c r="E58" s="32">
        <v>3</v>
      </c>
      <c r="F58" s="248">
        <f t="shared" si="3"/>
        <v>4.16</v>
      </c>
    </row>
    <row r="59" spans="1:6" ht="15">
      <c r="A59" s="101">
        <v>18</v>
      </c>
      <c r="B59" s="5" t="s">
        <v>1177</v>
      </c>
      <c r="C59" s="13" t="s">
        <v>720</v>
      </c>
      <c r="D59" s="39">
        <f t="shared" si="2"/>
        <v>0.38</v>
      </c>
      <c r="E59" s="32">
        <v>3</v>
      </c>
      <c r="F59" s="248">
        <f t="shared" si="3"/>
        <v>4.16</v>
      </c>
    </row>
    <row r="60" spans="1:6" ht="30">
      <c r="A60" s="101">
        <v>19</v>
      </c>
      <c r="B60" s="5" t="s">
        <v>1177</v>
      </c>
      <c r="C60" s="13" t="s">
        <v>721</v>
      </c>
      <c r="D60" s="39">
        <f t="shared" si="2"/>
        <v>0.38</v>
      </c>
      <c r="E60" s="32">
        <v>3</v>
      </c>
      <c r="F60" s="248">
        <f t="shared" si="3"/>
        <v>4.16</v>
      </c>
    </row>
    <row r="61" spans="1:6" ht="30">
      <c r="A61" s="101">
        <v>20</v>
      </c>
      <c r="B61" s="5" t="s">
        <v>1177</v>
      </c>
      <c r="C61" s="13" t="s">
        <v>722</v>
      </c>
      <c r="D61" s="39">
        <f t="shared" si="2"/>
        <v>0.25</v>
      </c>
      <c r="E61" s="32">
        <v>2</v>
      </c>
      <c r="F61" s="248">
        <f t="shared" si="3"/>
        <v>2.74</v>
      </c>
    </row>
    <row r="62" spans="1:6" ht="15">
      <c r="A62" s="101">
        <v>21</v>
      </c>
      <c r="B62" s="5" t="s">
        <v>1177</v>
      </c>
      <c r="C62" s="13" t="s">
        <v>723</v>
      </c>
      <c r="D62" s="39">
        <f t="shared" si="2"/>
        <v>0.38</v>
      </c>
      <c r="E62" s="32">
        <v>3</v>
      </c>
      <c r="F62" s="248">
        <f t="shared" si="3"/>
        <v>4.16</v>
      </c>
    </row>
    <row r="63" spans="1:6" ht="30">
      <c r="A63" s="101">
        <v>22</v>
      </c>
      <c r="B63" s="5" t="s">
        <v>1177</v>
      </c>
      <c r="C63" s="13" t="s">
        <v>724</v>
      </c>
      <c r="D63" s="39">
        <f t="shared" si="2"/>
        <v>0.25</v>
      </c>
      <c r="E63" s="32">
        <v>2</v>
      </c>
      <c r="F63" s="248">
        <f t="shared" si="3"/>
        <v>2.74</v>
      </c>
    </row>
    <row r="64" spans="1:6" ht="15">
      <c r="A64" s="101">
        <v>23</v>
      </c>
      <c r="B64" s="5" t="s">
        <v>1177</v>
      </c>
      <c r="C64" s="13" t="s">
        <v>725</v>
      </c>
      <c r="D64" s="39">
        <f t="shared" si="2"/>
        <v>0.5</v>
      </c>
      <c r="E64" s="32">
        <v>4</v>
      </c>
      <c r="F64" s="248">
        <f t="shared" si="3"/>
        <v>5.48</v>
      </c>
    </row>
    <row r="65" spans="1:6" ht="15">
      <c r="A65" s="101">
        <v>24</v>
      </c>
      <c r="B65" s="5" t="s">
        <v>1177</v>
      </c>
      <c r="C65" s="13" t="s">
        <v>726</v>
      </c>
      <c r="D65" s="39">
        <f t="shared" si="2"/>
        <v>0.25</v>
      </c>
      <c r="E65" s="32">
        <v>2</v>
      </c>
      <c r="F65" s="248">
        <f t="shared" si="3"/>
        <v>2.74</v>
      </c>
    </row>
    <row r="66" spans="1:6" ht="30">
      <c r="A66" s="101">
        <v>25</v>
      </c>
      <c r="B66" s="5" t="s">
        <v>1177</v>
      </c>
      <c r="C66" s="13" t="s">
        <v>727</v>
      </c>
      <c r="D66" s="39">
        <f t="shared" si="2"/>
        <v>0.5</v>
      </c>
      <c r="E66" s="32">
        <v>4</v>
      </c>
      <c r="F66" s="248">
        <f t="shared" si="3"/>
        <v>5.48</v>
      </c>
    </row>
    <row r="67" spans="1:6" ht="15">
      <c r="A67" s="101">
        <v>26</v>
      </c>
      <c r="B67" s="5" t="s">
        <v>1177</v>
      </c>
      <c r="C67" s="13" t="s">
        <v>728</v>
      </c>
      <c r="D67" s="39">
        <f t="shared" si="2"/>
        <v>0.5</v>
      </c>
      <c r="E67" s="32">
        <v>4</v>
      </c>
      <c r="F67" s="248">
        <f t="shared" si="3"/>
        <v>5.48</v>
      </c>
    </row>
    <row r="68" spans="1:6" ht="15">
      <c r="A68" s="101">
        <v>27</v>
      </c>
      <c r="B68" s="5" t="s">
        <v>1177</v>
      </c>
      <c r="C68" s="13" t="s">
        <v>729</v>
      </c>
      <c r="D68" s="39">
        <f t="shared" si="2"/>
        <v>0.75</v>
      </c>
      <c r="E68" s="32">
        <v>6</v>
      </c>
      <c r="F68" s="248">
        <f t="shared" si="3"/>
        <v>8.21</v>
      </c>
    </row>
    <row r="69" spans="1:6" ht="15" customHeight="1" thickBot="1">
      <c r="A69" s="251"/>
      <c r="B69" s="358"/>
      <c r="C69" s="121"/>
      <c r="D69" s="256"/>
      <c r="E69" s="360"/>
      <c r="F69" s="258"/>
    </row>
    <row r="70" spans="1:6" ht="53.25" customHeight="1" thickBot="1">
      <c r="A70" s="317" t="s">
        <v>875</v>
      </c>
      <c r="B70" s="314"/>
      <c r="C70" s="285" t="s">
        <v>792</v>
      </c>
      <c r="D70" s="331">
        <f>SUM(D71:D108)</f>
        <v>19.889999999999997</v>
      </c>
      <c r="E70" s="331">
        <f>SUM(E71:E108)</f>
        <v>159</v>
      </c>
      <c r="F70" s="332">
        <f>SUM(F71:F108)</f>
        <v>217.88000000000002</v>
      </c>
    </row>
    <row r="71" spans="1:6" ht="30">
      <c r="A71" s="313">
        <v>1</v>
      </c>
      <c r="B71" s="361" t="s">
        <v>1177</v>
      </c>
      <c r="C71" s="25" t="s">
        <v>730</v>
      </c>
      <c r="D71" s="208">
        <f aca="true" t="shared" si="4" ref="D71:D108">ROUND(+E71/8,2)</f>
        <v>0.38</v>
      </c>
      <c r="E71" s="329">
        <v>3</v>
      </c>
      <c r="F71" s="254">
        <f aca="true" t="shared" si="5" ref="F71:F108">+ROUND((230/21)*D71,2)</f>
        <v>4.16</v>
      </c>
    </row>
    <row r="72" spans="1:6" ht="30">
      <c r="A72" s="101">
        <v>2</v>
      </c>
      <c r="B72" s="5" t="s">
        <v>1177</v>
      </c>
      <c r="C72" s="13" t="s">
        <v>731</v>
      </c>
      <c r="D72" s="39">
        <f t="shared" si="4"/>
        <v>0.38</v>
      </c>
      <c r="E72" s="32">
        <v>3</v>
      </c>
      <c r="F72" s="248">
        <f t="shared" si="5"/>
        <v>4.16</v>
      </c>
    </row>
    <row r="73" spans="1:6" ht="15">
      <c r="A73" s="101">
        <v>3</v>
      </c>
      <c r="B73" s="5" t="s">
        <v>1177</v>
      </c>
      <c r="C73" s="13" t="s">
        <v>732</v>
      </c>
      <c r="D73" s="39">
        <f t="shared" si="4"/>
        <v>0.5</v>
      </c>
      <c r="E73" s="32">
        <v>4</v>
      </c>
      <c r="F73" s="248">
        <f t="shared" si="5"/>
        <v>5.48</v>
      </c>
    </row>
    <row r="74" spans="1:6" ht="15">
      <c r="A74" s="101">
        <v>4</v>
      </c>
      <c r="B74" s="5" t="s">
        <v>1177</v>
      </c>
      <c r="C74" s="13" t="s">
        <v>733</v>
      </c>
      <c r="D74" s="39">
        <f t="shared" si="4"/>
        <v>0.25</v>
      </c>
      <c r="E74" s="32">
        <v>2</v>
      </c>
      <c r="F74" s="248">
        <f t="shared" si="5"/>
        <v>2.74</v>
      </c>
    </row>
    <row r="75" spans="1:6" ht="15">
      <c r="A75" s="101">
        <v>5</v>
      </c>
      <c r="B75" s="5" t="s">
        <v>1177</v>
      </c>
      <c r="C75" s="13" t="s">
        <v>734</v>
      </c>
      <c r="D75" s="39">
        <f t="shared" si="4"/>
        <v>0.5</v>
      </c>
      <c r="E75" s="32">
        <v>4</v>
      </c>
      <c r="F75" s="248">
        <f t="shared" si="5"/>
        <v>5.48</v>
      </c>
    </row>
    <row r="76" spans="1:6" ht="30">
      <c r="A76" s="101">
        <v>6</v>
      </c>
      <c r="B76" s="5" t="s">
        <v>1177</v>
      </c>
      <c r="C76" s="13" t="s">
        <v>735</v>
      </c>
      <c r="D76" s="39">
        <f t="shared" si="4"/>
        <v>0.5</v>
      </c>
      <c r="E76" s="32">
        <v>4</v>
      </c>
      <c r="F76" s="248">
        <f t="shared" si="5"/>
        <v>5.48</v>
      </c>
    </row>
    <row r="77" spans="1:6" ht="15">
      <c r="A77" s="101">
        <v>7</v>
      </c>
      <c r="B77" s="5" t="s">
        <v>1177</v>
      </c>
      <c r="C77" s="13" t="s">
        <v>736</v>
      </c>
      <c r="D77" s="39">
        <f t="shared" si="4"/>
        <v>0.25</v>
      </c>
      <c r="E77" s="32">
        <v>2</v>
      </c>
      <c r="F77" s="248">
        <f t="shared" si="5"/>
        <v>2.74</v>
      </c>
    </row>
    <row r="78" spans="1:6" ht="15">
      <c r="A78" s="101">
        <v>8</v>
      </c>
      <c r="B78" s="5" t="s">
        <v>1177</v>
      </c>
      <c r="C78" s="13" t="s">
        <v>737</v>
      </c>
      <c r="D78" s="39">
        <f t="shared" si="4"/>
        <v>0.5</v>
      </c>
      <c r="E78" s="32">
        <v>4</v>
      </c>
      <c r="F78" s="248">
        <f t="shared" si="5"/>
        <v>5.48</v>
      </c>
    </row>
    <row r="79" spans="1:6" ht="30">
      <c r="A79" s="101">
        <v>9</v>
      </c>
      <c r="B79" s="5" t="s">
        <v>1177</v>
      </c>
      <c r="C79" s="13" t="s">
        <v>738</v>
      </c>
      <c r="D79" s="39">
        <f t="shared" si="4"/>
        <v>0.25</v>
      </c>
      <c r="E79" s="32">
        <v>2</v>
      </c>
      <c r="F79" s="248">
        <f t="shared" si="5"/>
        <v>2.74</v>
      </c>
    </row>
    <row r="80" spans="1:6" ht="15">
      <c r="A80" s="101">
        <v>10</v>
      </c>
      <c r="B80" s="5" t="s">
        <v>1177</v>
      </c>
      <c r="C80" s="13" t="s">
        <v>739</v>
      </c>
      <c r="D80" s="39">
        <f t="shared" si="4"/>
        <v>0.25</v>
      </c>
      <c r="E80" s="32">
        <v>2</v>
      </c>
      <c r="F80" s="248">
        <f t="shared" si="5"/>
        <v>2.74</v>
      </c>
    </row>
    <row r="81" spans="1:6" ht="30">
      <c r="A81" s="101">
        <v>11</v>
      </c>
      <c r="B81" s="5" t="s">
        <v>1177</v>
      </c>
      <c r="C81" s="13" t="s">
        <v>740</v>
      </c>
      <c r="D81" s="39">
        <f t="shared" si="4"/>
        <v>0.5</v>
      </c>
      <c r="E81" s="32">
        <v>4</v>
      </c>
      <c r="F81" s="248">
        <f t="shared" si="5"/>
        <v>5.48</v>
      </c>
    </row>
    <row r="82" spans="1:6" ht="15">
      <c r="A82" s="101">
        <v>12</v>
      </c>
      <c r="B82" s="5" t="s">
        <v>1177</v>
      </c>
      <c r="C82" s="13" t="s">
        <v>741</v>
      </c>
      <c r="D82" s="39">
        <f t="shared" si="4"/>
        <v>0.5</v>
      </c>
      <c r="E82" s="32">
        <v>4</v>
      </c>
      <c r="F82" s="248">
        <f t="shared" si="5"/>
        <v>5.48</v>
      </c>
    </row>
    <row r="83" spans="1:6" ht="15">
      <c r="A83" s="101">
        <v>13</v>
      </c>
      <c r="B83" s="5" t="s">
        <v>1177</v>
      </c>
      <c r="C83" s="13" t="s">
        <v>742</v>
      </c>
      <c r="D83" s="39">
        <f t="shared" si="4"/>
        <v>0.5</v>
      </c>
      <c r="E83" s="32">
        <v>4</v>
      </c>
      <c r="F83" s="248">
        <f t="shared" si="5"/>
        <v>5.48</v>
      </c>
    </row>
    <row r="84" spans="1:6" ht="15">
      <c r="A84" s="101">
        <v>14</v>
      </c>
      <c r="B84" s="5" t="s">
        <v>1177</v>
      </c>
      <c r="C84" s="13" t="s">
        <v>743</v>
      </c>
      <c r="D84" s="39">
        <f t="shared" si="4"/>
        <v>0.5</v>
      </c>
      <c r="E84" s="32">
        <v>4</v>
      </c>
      <c r="F84" s="248">
        <f t="shared" si="5"/>
        <v>5.48</v>
      </c>
    </row>
    <row r="85" spans="1:6" ht="15">
      <c r="A85" s="101">
        <v>15</v>
      </c>
      <c r="B85" s="5" t="s">
        <v>1177</v>
      </c>
      <c r="C85" s="13" t="s">
        <v>744</v>
      </c>
      <c r="D85" s="39">
        <f t="shared" si="4"/>
        <v>0.25</v>
      </c>
      <c r="E85" s="32">
        <v>2</v>
      </c>
      <c r="F85" s="248">
        <f t="shared" si="5"/>
        <v>2.74</v>
      </c>
    </row>
    <row r="86" spans="1:6" ht="30">
      <c r="A86" s="101">
        <v>16</v>
      </c>
      <c r="B86" s="5" t="s">
        <v>1177</v>
      </c>
      <c r="C86" s="13" t="s">
        <v>745</v>
      </c>
      <c r="D86" s="39">
        <f t="shared" si="4"/>
        <v>0.25</v>
      </c>
      <c r="E86" s="32">
        <v>2</v>
      </c>
      <c r="F86" s="248">
        <f t="shared" si="5"/>
        <v>2.74</v>
      </c>
    </row>
    <row r="87" spans="1:6" ht="45">
      <c r="A87" s="101">
        <v>17</v>
      </c>
      <c r="B87" s="5" t="s">
        <v>1177</v>
      </c>
      <c r="C87" s="13" t="s">
        <v>746</v>
      </c>
      <c r="D87" s="39">
        <f t="shared" si="4"/>
        <v>0.5</v>
      </c>
      <c r="E87" s="32">
        <v>4</v>
      </c>
      <c r="F87" s="248">
        <f t="shared" si="5"/>
        <v>5.48</v>
      </c>
    </row>
    <row r="88" spans="1:6" ht="30">
      <c r="A88" s="101">
        <v>18</v>
      </c>
      <c r="B88" s="5" t="s">
        <v>1177</v>
      </c>
      <c r="C88" s="13" t="s">
        <v>602</v>
      </c>
      <c r="D88" s="39">
        <f t="shared" si="4"/>
        <v>0.5</v>
      </c>
      <c r="E88" s="32">
        <v>4</v>
      </c>
      <c r="F88" s="248">
        <f t="shared" si="5"/>
        <v>5.48</v>
      </c>
    </row>
    <row r="89" spans="1:6" ht="30">
      <c r="A89" s="101">
        <v>19</v>
      </c>
      <c r="B89" s="5" t="s">
        <v>1177</v>
      </c>
      <c r="C89" s="13" t="s">
        <v>603</v>
      </c>
      <c r="D89" s="39">
        <f t="shared" si="4"/>
        <v>0.5</v>
      </c>
      <c r="E89" s="32">
        <v>4</v>
      </c>
      <c r="F89" s="248">
        <f t="shared" si="5"/>
        <v>5.48</v>
      </c>
    </row>
    <row r="90" spans="1:6" ht="30">
      <c r="A90" s="101">
        <v>20</v>
      </c>
      <c r="B90" s="5" t="s">
        <v>1177</v>
      </c>
      <c r="C90" s="13" t="s">
        <v>604</v>
      </c>
      <c r="D90" s="39">
        <f t="shared" si="4"/>
        <v>0.5</v>
      </c>
      <c r="E90" s="32">
        <v>4</v>
      </c>
      <c r="F90" s="248">
        <f t="shared" si="5"/>
        <v>5.48</v>
      </c>
    </row>
    <row r="91" spans="1:6" ht="30">
      <c r="A91" s="101">
        <v>21</v>
      </c>
      <c r="B91" s="5" t="s">
        <v>1177</v>
      </c>
      <c r="C91" s="13" t="s">
        <v>605</v>
      </c>
      <c r="D91" s="39">
        <f t="shared" si="4"/>
        <v>1</v>
      </c>
      <c r="E91" s="32">
        <v>8</v>
      </c>
      <c r="F91" s="248">
        <f t="shared" si="5"/>
        <v>10.95</v>
      </c>
    </row>
    <row r="92" spans="1:6" ht="15">
      <c r="A92" s="101">
        <v>22</v>
      </c>
      <c r="B92" s="5" t="s">
        <v>1177</v>
      </c>
      <c r="C92" s="13" t="s">
        <v>606</v>
      </c>
      <c r="D92" s="39">
        <f t="shared" si="4"/>
        <v>0.25</v>
      </c>
      <c r="E92" s="32">
        <v>2</v>
      </c>
      <c r="F92" s="248">
        <f t="shared" si="5"/>
        <v>2.74</v>
      </c>
    </row>
    <row r="93" spans="1:6" ht="15">
      <c r="A93" s="101">
        <v>23</v>
      </c>
      <c r="B93" s="5" t="s">
        <v>1177</v>
      </c>
      <c r="C93" s="13" t="s">
        <v>607</v>
      </c>
      <c r="D93" s="39">
        <f t="shared" si="4"/>
        <v>0.5</v>
      </c>
      <c r="E93" s="32">
        <v>4</v>
      </c>
      <c r="F93" s="248">
        <f t="shared" si="5"/>
        <v>5.48</v>
      </c>
    </row>
    <row r="94" spans="1:6" ht="15">
      <c r="A94" s="101">
        <v>24</v>
      </c>
      <c r="B94" s="5" t="s">
        <v>1177</v>
      </c>
      <c r="C94" s="13" t="s">
        <v>608</v>
      </c>
      <c r="D94" s="39">
        <f t="shared" si="4"/>
        <v>0.75</v>
      </c>
      <c r="E94" s="32">
        <v>6</v>
      </c>
      <c r="F94" s="248">
        <f t="shared" si="5"/>
        <v>8.21</v>
      </c>
    </row>
    <row r="95" spans="1:6" ht="15">
      <c r="A95" s="101">
        <v>25</v>
      </c>
      <c r="B95" s="5" t="s">
        <v>1177</v>
      </c>
      <c r="C95" s="13" t="s">
        <v>609</v>
      </c>
      <c r="D95" s="39">
        <f t="shared" si="4"/>
        <v>1</v>
      </c>
      <c r="E95" s="32">
        <v>8</v>
      </c>
      <c r="F95" s="248">
        <f t="shared" si="5"/>
        <v>10.95</v>
      </c>
    </row>
    <row r="96" spans="1:6" ht="15">
      <c r="A96" s="101">
        <v>26</v>
      </c>
      <c r="B96" s="5" t="s">
        <v>1177</v>
      </c>
      <c r="C96" s="13" t="s">
        <v>610</v>
      </c>
      <c r="D96" s="39">
        <f t="shared" si="4"/>
        <v>1</v>
      </c>
      <c r="E96" s="32">
        <v>8</v>
      </c>
      <c r="F96" s="248">
        <f t="shared" si="5"/>
        <v>10.95</v>
      </c>
    </row>
    <row r="97" spans="1:6" ht="15">
      <c r="A97" s="101">
        <v>27</v>
      </c>
      <c r="B97" s="5" t="s">
        <v>1177</v>
      </c>
      <c r="C97" s="13" t="s">
        <v>611</v>
      </c>
      <c r="D97" s="39">
        <f t="shared" si="4"/>
        <v>0.75</v>
      </c>
      <c r="E97" s="32">
        <v>6</v>
      </c>
      <c r="F97" s="248">
        <f t="shared" si="5"/>
        <v>8.21</v>
      </c>
    </row>
    <row r="98" spans="1:6" ht="15">
      <c r="A98" s="101">
        <v>28</v>
      </c>
      <c r="B98" s="5" t="s">
        <v>1177</v>
      </c>
      <c r="C98" s="13" t="s">
        <v>612</v>
      </c>
      <c r="D98" s="39">
        <f t="shared" si="4"/>
        <v>0.75</v>
      </c>
      <c r="E98" s="32">
        <v>6</v>
      </c>
      <c r="F98" s="248">
        <f t="shared" si="5"/>
        <v>8.21</v>
      </c>
    </row>
    <row r="99" spans="1:6" ht="30">
      <c r="A99" s="101">
        <v>29</v>
      </c>
      <c r="B99" s="5" t="s">
        <v>1177</v>
      </c>
      <c r="C99" s="13" t="s">
        <v>613</v>
      </c>
      <c r="D99" s="39">
        <f t="shared" si="4"/>
        <v>0.25</v>
      </c>
      <c r="E99" s="32">
        <v>2</v>
      </c>
      <c r="F99" s="248">
        <f t="shared" si="5"/>
        <v>2.74</v>
      </c>
    </row>
    <row r="100" spans="1:6" ht="15">
      <c r="A100" s="101">
        <v>30</v>
      </c>
      <c r="B100" s="5" t="s">
        <v>1177</v>
      </c>
      <c r="C100" s="13" t="s">
        <v>614</v>
      </c>
      <c r="D100" s="39">
        <f t="shared" si="4"/>
        <v>0.75</v>
      </c>
      <c r="E100" s="32">
        <v>6</v>
      </c>
      <c r="F100" s="248">
        <f t="shared" si="5"/>
        <v>8.21</v>
      </c>
    </row>
    <row r="101" spans="1:6" ht="30">
      <c r="A101" s="101">
        <v>31</v>
      </c>
      <c r="B101" s="5" t="s">
        <v>1177</v>
      </c>
      <c r="C101" s="13" t="s">
        <v>615</v>
      </c>
      <c r="D101" s="39">
        <f t="shared" si="4"/>
        <v>0.5</v>
      </c>
      <c r="E101" s="32">
        <v>4</v>
      </c>
      <c r="F101" s="248">
        <f t="shared" si="5"/>
        <v>5.48</v>
      </c>
    </row>
    <row r="102" spans="1:6" ht="15">
      <c r="A102" s="101">
        <v>32</v>
      </c>
      <c r="B102" s="5" t="s">
        <v>1177</v>
      </c>
      <c r="C102" s="13" t="s">
        <v>616</v>
      </c>
      <c r="D102" s="39">
        <f t="shared" si="4"/>
        <v>0.5</v>
      </c>
      <c r="E102" s="32">
        <v>4</v>
      </c>
      <c r="F102" s="248">
        <f t="shared" si="5"/>
        <v>5.48</v>
      </c>
    </row>
    <row r="103" spans="1:6" ht="15">
      <c r="A103" s="101">
        <v>33</v>
      </c>
      <c r="B103" s="5" t="s">
        <v>1177</v>
      </c>
      <c r="C103" s="13" t="s">
        <v>617</v>
      </c>
      <c r="D103" s="39">
        <f t="shared" si="4"/>
        <v>0.75</v>
      </c>
      <c r="E103" s="32">
        <v>6</v>
      </c>
      <c r="F103" s="248">
        <f t="shared" si="5"/>
        <v>8.21</v>
      </c>
    </row>
    <row r="104" spans="1:6" ht="15">
      <c r="A104" s="101">
        <v>34</v>
      </c>
      <c r="B104" s="5" t="s">
        <v>1177</v>
      </c>
      <c r="C104" s="13" t="s">
        <v>618</v>
      </c>
      <c r="D104" s="39">
        <f t="shared" si="4"/>
        <v>0.5</v>
      </c>
      <c r="E104" s="32">
        <v>4</v>
      </c>
      <c r="F104" s="248">
        <f t="shared" si="5"/>
        <v>5.48</v>
      </c>
    </row>
    <row r="105" spans="1:6" ht="30">
      <c r="A105" s="101">
        <v>35</v>
      </c>
      <c r="B105" s="5" t="s">
        <v>1177</v>
      </c>
      <c r="C105" s="13" t="s">
        <v>619</v>
      </c>
      <c r="D105" s="39">
        <f t="shared" si="4"/>
        <v>0.38</v>
      </c>
      <c r="E105" s="32">
        <v>3</v>
      </c>
      <c r="F105" s="248">
        <f t="shared" si="5"/>
        <v>4.16</v>
      </c>
    </row>
    <row r="106" spans="1:6" ht="15">
      <c r="A106" s="101">
        <v>36</v>
      </c>
      <c r="B106" s="5" t="s">
        <v>1177</v>
      </c>
      <c r="C106" s="13" t="s">
        <v>620</v>
      </c>
      <c r="D106" s="39">
        <f t="shared" si="4"/>
        <v>0.75</v>
      </c>
      <c r="E106" s="32">
        <v>6</v>
      </c>
      <c r="F106" s="248">
        <f t="shared" si="5"/>
        <v>8.21</v>
      </c>
    </row>
    <row r="107" spans="1:6" ht="30">
      <c r="A107" s="101">
        <v>37</v>
      </c>
      <c r="B107" s="5" t="s">
        <v>1177</v>
      </c>
      <c r="C107" s="13" t="s">
        <v>621</v>
      </c>
      <c r="D107" s="39">
        <f t="shared" si="4"/>
        <v>0.75</v>
      </c>
      <c r="E107" s="32">
        <v>6</v>
      </c>
      <c r="F107" s="248">
        <f t="shared" si="5"/>
        <v>8.21</v>
      </c>
    </row>
    <row r="108" spans="1:6" ht="15">
      <c r="A108" s="101">
        <v>38</v>
      </c>
      <c r="B108" s="5" t="s">
        <v>1177</v>
      </c>
      <c r="C108" s="13" t="s">
        <v>622</v>
      </c>
      <c r="D108" s="39">
        <f t="shared" si="4"/>
        <v>0.5</v>
      </c>
      <c r="E108" s="32">
        <v>4</v>
      </c>
      <c r="F108" s="248">
        <f t="shared" si="5"/>
        <v>5.48</v>
      </c>
    </row>
    <row r="109" spans="1:6" ht="15.75" thickBot="1">
      <c r="A109" s="251"/>
      <c r="B109" s="358"/>
      <c r="C109" s="121"/>
      <c r="D109" s="256"/>
      <c r="E109" s="360"/>
      <c r="F109" s="258"/>
    </row>
    <row r="110" spans="1:6" ht="29.25" thickBot="1">
      <c r="A110" s="317" t="s">
        <v>118</v>
      </c>
      <c r="B110" s="314"/>
      <c r="C110" s="285" t="s">
        <v>623</v>
      </c>
      <c r="D110" s="331">
        <f>SUM(D111:D134)</f>
        <v>14.510000000000002</v>
      </c>
      <c r="E110" s="331">
        <f>SUM(E111:E134)</f>
        <v>116</v>
      </c>
      <c r="F110" s="332">
        <f>SUM(F111:F134)</f>
        <v>158.95000000000005</v>
      </c>
    </row>
    <row r="111" spans="1:6" ht="15">
      <c r="A111" s="313">
        <v>1</v>
      </c>
      <c r="B111" s="361" t="s">
        <v>1177</v>
      </c>
      <c r="C111" s="25" t="s">
        <v>624</v>
      </c>
      <c r="D111" s="208">
        <f aca="true" t="shared" si="6" ref="D111:D134">ROUND(+E111/8,2)</f>
        <v>0.25</v>
      </c>
      <c r="E111" s="329">
        <v>2</v>
      </c>
      <c r="F111" s="254">
        <f aca="true" t="shared" si="7" ref="F111:F134">+ROUND((230/21)*D111,2)</f>
        <v>2.74</v>
      </c>
    </row>
    <row r="112" spans="1:6" ht="15">
      <c r="A112" s="101">
        <v>2</v>
      </c>
      <c r="B112" s="5" t="s">
        <v>1177</v>
      </c>
      <c r="C112" s="13" t="s">
        <v>625</v>
      </c>
      <c r="D112" s="39">
        <f t="shared" si="6"/>
        <v>0.5</v>
      </c>
      <c r="E112" s="32">
        <v>4</v>
      </c>
      <c r="F112" s="248">
        <f t="shared" si="7"/>
        <v>5.48</v>
      </c>
    </row>
    <row r="113" spans="1:6" ht="15">
      <c r="A113" s="101">
        <v>3</v>
      </c>
      <c r="B113" s="5" t="s">
        <v>1177</v>
      </c>
      <c r="C113" s="13" t="s">
        <v>626</v>
      </c>
      <c r="D113" s="39">
        <f t="shared" si="6"/>
        <v>0.5</v>
      </c>
      <c r="E113" s="32">
        <v>4</v>
      </c>
      <c r="F113" s="248">
        <f t="shared" si="7"/>
        <v>5.48</v>
      </c>
    </row>
    <row r="114" spans="1:6" ht="30">
      <c r="A114" s="101">
        <v>4</v>
      </c>
      <c r="B114" s="5" t="s">
        <v>1177</v>
      </c>
      <c r="C114" s="13" t="s">
        <v>627</v>
      </c>
      <c r="D114" s="39">
        <f t="shared" si="6"/>
        <v>0.5</v>
      </c>
      <c r="E114" s="32">
        <v>4</v>
      </c>
      <c r="F114" s="248">
        <f t="shared" si="7"/>
        <v>5.48</v>
      </c>
    </row>
    <row r="115" spans="1:6" ht="15">
      <c r="A115" s="101">
        <v>5</v>
      </c>
      <c r="B115" s="5" t="s">
        <v>1177</v>
      </c>
      <c r="C115" s="13" t="s">
        <v>628</v>
      </c>
      <c r="D115" s="39">
        <f t="shared" si="6"/>
        <v>0.75</v>
      </c>
      <c r="E115" s="32">
        <v>6</v>
      </c>
      <c r="F115" s="248">
        <f t="shared" si="7"/>
        <v>8.21</v>
      </c>
    </row>
    <row r="116" spans="1:6" ht="45">
      <c r="A116" s="101">
        <v>6</v>
      </c>
      <c r="B116" s="5" t="s">
        <v>1177</v>
      </c>
      <c r="C116" s="13" t="s">
        <v>629</v>
      </c>
      <c r="D116" s="39">
        <f t="shared" si="6"/>
        <v>1.25</v>
      </c>
      <c r="E116" s="32">
        <v>10</v>
      </c>
      <c r="F116" s="248">
        <f t="shared" si="7"/>
        <v>13.69</v>
      </c>
    </row>
    <row r="117" spans="1:6" ht="30">
      <c r="A117" s="101">
        <v>7</v>
      </c>
      <c r="B117" s="5" t="s">
        <v>1177</v>
      </c>
      <c r="C117" s="13" t="s">
        <v>630</v>
      </c>
      <c r="D117" s="39">
        <f t="shared" si="6"/>
        <v>0.5</v>
      </c>
      <c r="E117" s="32">
        <v>4</v>
      </c>
      <c r="F117" s="248">
        <f t="shared" si="7"/>
        <v>5.48</v>
      </c>
    </row>
    <row r="118" spans="1:6" ht="15">
      <c r="A118" s="101">
        <v>8</v>
      </c>
      <c r="B118" s="5" t="s">
        <v>1177</v>
      </c>
      <c r="C118" s="13" t="s">
        <v>631</v>
      </c>
      <c r="D118" s="39">
        <f t="shared" si="6"/>
        <v>0.5</v>
      </c>
      <c r="E118" s="32">
        <v>4</v>
      </c>
      <c r="F118" s="248">
        <f t="shared" si="7"/>
        <v>5.48</v>
      </c>
    </row>
    <row r="119" spans="1:6" ht="15">
      <c r="A119" s="101">
        <v>9</v>
      </c>
      <c r="B119" s="5" t="s">
        <v>1177</v>
      </c>
      <c r="C119" s="13" t="s">
        <v>632</v>
      </c>
      <c r="D119" s="39">
        <f t="shared" si="6"/>
        <v>0.5</v>
      </c>
      <c r="E119" s="32">
        <v>4</v>
      </c>
      <c r="F119" s="248">
        <f t="shared" si="7"/>
        <v>5.48</v>
      </c>
    </row>
    <row r="120" spans="1:6" ht="15">
      <c r="A120" s="101">
        <v>10</v>
      </c>
      <c r="B120" s="5" t="s">
        <v>1177</v>
      </c>
      <c r="C120" s="13" t="s">
        <v>633</v>
      </c>
      <c r="D120" s="39">
        <f t="shared" si="6"/>
        <v>0.5</v>
      </c>
      <c r="E120" s="32">
        <v>4</v>
      </c>
      <c r="F120" s="248">
        <f t="shared" si="7"/>
        <v>5.48</v>
      </c>
    </row>
    <row r="121" spans="1:6" ht="15">
      <c r="A121" s="101">
        <v>11</v>
      </c>
      <c r="B121" s="5" t="s">
        <v>1177</v>
      </c>
      <c r="C121" s="13" t="s">
        <v>634</v>
      </c>
      <c r="D121" s="39">
        <f t="shared" si="6"/>
        <v>0.5</v>
      </c>
      <c r="E121" s="32">
        <v>4</v>
      </c>
      <c r="F121" s="248">
        <f t="shared" si="7"/>
        <v>5.48</v>
      </c>
    </row>
    <row r="122" spans="1:6" ht="15">
      <c r="A122" s="101">
        <v>12</v>
      </c>
      <c r="B122" s="5" t="s">
        <v>1177</v>
      </c>
      <c r="C122" s="13" t="s">
        <v>635</v>
      </c>
      <c r="D122" s="39">
        <f t="shared" si="6"/>
        <v>0.75</v>
      </c>
      <c r="E122" s="32">
        <v>6</v>
      </c>
      <c r="F122" s="248">
        <f t="shared" si="7"/>
        <v>8.21</v>
      </c>
    </row>
    <row r="123" spans="1:6" ht="15">
      <c r="A123" s="101">
        <v>13</v>
      </c>
      <c r="B123" s="5" t="s">
        <v>1177</v>
      </c>
      <c r="C123" s="13" t="s">
        <v>216</v>
      </c>
      <c r="D123" s="39">
        <f t="shared" si="6"/>
        <v>1</v>
      </c>
      <c r="E123" s="32">
        <v>8</v>
      </c>
      <c r="F123" s="248">
        <f t="shared" si="7"/>
        <v>10.95</v>
      </c>
    </row>
    <row r="124" spans="1:6" ht="15">
      <c r="A124" s="101">
        <v>14</v>
      </c>
      <c r="B124" s="5" t="s">
        <v>1177</v>
      </c>
      <c r="C124" s="13" t="s">
        <v>217</v>
      </c>
      <c r="D124" s="39">
        <f t="shared" si="6"/>
        <v>1</v>
      </c>
      <c r="E124" s="32">
        <v>8</v>
      </c>
      <c r="F124" s="248">
        <f t="shared" si="7"/>
        <v>10.95</v>
      </c>
    </row>
    <row r="125" spans="1:6" ht="15">
      <c r="A125" s="101">
        <v>15</v>
      </c>
      <c r="B125" s="5" t="s">
        <v>1177</v>
      </c>
      <c r="C125" s="13" t="s">
        <v>218</v>
      </c>
      <c r="D125" s="39">
        <f t="shared" si="6"/>
        <v>0.75</v>
      </c>
      <c r="E125" s="32">
        <v>6</v>
      </c>
      <c r="F125" s="248">
        <f t="shared" si="7"/>
        <v>8.21</v>
      </c>
    </row>
    <row r="126" spans="1:6" ht="15">
      <c r="A126" s="101">
        <v>16</v>
      </c>
      <c r="B126" s="5" t="s">
        <v>1177</v>
      </c>
      <c r="C126" s="13" t="s">
        <v>219</v>
      </c>
      <c r="D126" s="39">
        <f t="shared" si="6"/>
        <v>0.5</v>
      </c>
      <c r="E126" s="32">
        <v>4</v>
      </c>
      <c r="F126" s="248">
        <f t="shared" si="7"/>
        <v>5.48</v>
      </c>
    </row>
    <row r="127" spans="1:6" ht="15">
      <c r="A127" s="101">
        <v>17</v>
      </c>
      <c r="B127" s="5" t="s">
        <v>1177</v>
      </c>
      <c r="C127" s="13" t="s">
        <v>220</v>
      </c>
      <c r="D127" s="39">
        <f t="shared" si="6"/>
        <v>0.5</v>
      </c>
      <c r="E127" s="32">
        <v>4</v>
      </c>
      <c r="F127" s="248">
        <f t="shared" si="7"/>
        <v>5.48</v>
      </c>
    </row>
    <row r="128" spans="1:6" ht="15">
      <c r="A128" s="101">
        <v>18</v>
      </c>
      <c r="B128" s="5" t="s">
        <v>1177</v>
      </c>
      <c r="C128" s="13" t="s">
        <v>221</v>
      </c>
      <c r="D128" s="39">
        <f t="shared" si="6"/>
        <v>0.5</v>
      </c>
      <c r="E128" s="32">
        <v>4</v>
      </c>
      <c r="F128" s="248">
        <f t="shared" si="7"/>
        <v>5.48</v>
      </c>
    </row>
    <row r="129" spans="1:6" ht="30">
      <c r="A129" s="101">
        <v>19</v>
      </c>
      <c r="B129" s="5" t="s">
        <v>1177</v>
      </c>
      <c r="C129" s="13" t="s">
        <v>222</v>
      </c>
      <c r="D129" s="39">
        <f t="shared" si="6"/>
        <v>0.5</v>
      </c>
      <c r="E129" s="32">
        <v>4</v>
      </c>
      <c r="F129" s="248">
        <f t="shared" si="7"/>
        <v>5.48</v>
      </c>
    </row>
    <row r="130" spans="1:6" ht="30">
      <c r="A130" s="101">
        <v>20</v>
      </c>
      <c r="B130" s="5" t="s">
        <v>1177</v>
      </c>
      <c r="C130" s="13" t="s">
        <v>223</v>
      </c>
      <c r="D130" s="39">
        <f t="shared" si="6"/>
        <v>0.75</v>
      </c>
      <c r="E130" s="32">
        <v>6</v>
      </c>
      <c r="F130" s="248">
        <f t="shared" si="7"/>
        <v>8.21</v>
      </c>
    </row>
    <row r="131" spans="1:6" ht="15">
      <c r="A131" s="101">
        <v>21</v>
      </c>
      <c r="B131" s="5" t="s">
        <v>1177</v>
      </c>
      <c r="C131" s="13" t="s">
        <v>224</v>
      </c>
      <c r="D131" s="39">
        <f t="shared" si="6"/>
        <v>0.5</v>
      </c>
      <c r="E131" s="32">
        <v>4</v>
      </c>
      <c r="F131" s="248">
        <f t="shared" si="7"/>
        <v>5.48</v>
      </c>
    </row>
    <row r="132" spans="1:6" ht="15">
      <c r="A132" s="101">
        <v>22</v>
      </c>
      <c r="B132" s="5" t="s">
        <v>1177</v>
      </c>
      <c r="C132" s="13" t="s">
        <v>225</v>
      </c>
      <c r="D132" s="39">
        <f t="shared" si="6"/>
        <v>0.5</v>
      </c>
      <c r="E132" s="32">
        <v>4</v>
      </c>
      <c r="F132" s="248">
        <f t="shared" si="7"/>
        <v>5.48</v>
      </c>
    </row>
    <row r="133" spans="1:6" ht="15">
      <c r="A133" s="101">
        <v>23</v>
      </c>
      <c r="B133" s="5" t="s">
        <v>1177</v>
      </c>
      <c r="C133" s="13" t="s">
        <v>226</v>
      </c>
      <c r="D133" s="39">
        <f t="shared" si="6"/>
        <v>0.38</v>
      </c>
      <c r="E133" s="32">
        <v>3</v>
      </c>
      <c r="F133" s="248">
        <f t="shared" si="7"/>
        <v>4.16</v>
      </c>
    </row>
    <row r="134" spans="1:6" ht="30.75" thickBot="1">
      <c r="A134" s="307">
        <v>24</v>
      </c>
      <c r="B134" s="353" t="s">
        <v>1177</v>
      </c>
      <c r="C134" s="123" t="s">
        <v>227</v>
      </c>
      <c r="D134" s="274">
        <f t="shared" si="6"/>
        <v>0.63</v>
      </c>
      <c r="E134" s="354">
        <v>5</v>
      </c>
      <c r="F134" s="275">
        <f t="shared" si="7"/>
        <v>6.9</v>
      </c>
    </row>
    <row r="135" spans="1:6" ht="15.75" thickBot="1">
      <c r="A135" s="349"/>
      <c r="B135" s="237" t="s">
        <v>407</v>
      </c>
      <c r="C135" s="350"/>
      <c r="D135" s="351">
        <f>+D13+D41+D70+D110</f>
        <v>63.31</v>
      </c>
      <c r="E135" s="351">
        <f>+E13+E41+E70+E110</f>
        <v>506</v>
      </c>
      <c r="F135" s="352">
        <f>+F13+F41+F70+F110</f>
        <v>693.4800000000001</v>
      </c>
    </row>
    <row r="136" spans="4:6" ht="15">
      <c r="D136" s="37"/>
      <c r="E136" s="37"/>
      <c r="F136" s="37"/>
    </row>
  </sheetData>
  <sheetProtection/>
  <mergeCells count="9">
    <mergeCell ref="A1:F1"/>
    <mergeCell ref="A3:F3"/>
    <mergeCell ref="A5:F5"/>
    <mergeCell ref="A8:F8"/>
    <mergeCell ref="F10:F12"/>
    <mergeCell ref="A10:A12"/>
    <mergeCell ref="B10:B12"/>
    <mergeCell ref="C10:C12"/>
    <mergeCell ref="D10:E1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F48"/>
  <sheetViews>
    <sheetView zoomScalePageLayoutView="0" workbookViewId="0" topLeftCell="A22">
      <selection activeCell="F30" sqref="F30"/>
    </sheetView>
  </sheetViews>
  <sheetFormatPr defaultColWidth="9.140625" defaultRowHeight="15"/>
  <cols>
    <col min="1" max="1" width="11.140625" style="10" bestFit="1" customWidth="1"/>
    <col min="2" max="2" width="25.7109375" style="10" customWidth="1"/>
    <col min="3" max="3" width="44.57421875" style="10" customWidth="1"/>
    <col min="4" max="5" width="12.57421875" style="10" customWidth="1"/>
    <col min="6" max="6" width="21.57421875" style="10" customWidth="1"/>
    <col min="7" max="16384" width="9.140625" style="10" customWidth="1"/>
  </cols>
  <sheetData>
    <row r="1" spans="1:6" ht="15">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06" t="s">
        <v>1181</v>
      </c>
      <c r="B7" s="606"/>
      <c r="C7" s="606"/>
      <c r="D7" s="606"/>
      <c r="E7" s="606"/>
      <c r="F7" s="606"/>
    </row>
    <row r="8" ht="15.75" thickBot="1"/>
    <row r="9" spans="1:6" ht="15" customHeight="1">
      <c r="A9" s="640" t="s">
        <v>232</v>
      </c>
      <c r="B9" s="642" t="s">
        <v>233</v>
      </c>
      <c r="C9" s="642" t="s">
        <v>234</v>
      </c>
      <c r="D9" s="644" t="s">
        <v>235</v>
      </c>
      <c r="E9" s="645"/>
      <c r="F9" s="638" t="s">
        <v>405</v>
      </c>
    </row>
    <row r="10" spans="1:6" ht="15">
      <c r="A10" s="641"/>
      <c r="B10" s="643"/>
      <c r="C10" s="643"/>
      <c r="D10" s="646"/>
      <c r="E10" s="647"/>
      <c r="F10" s="639"/>
    </row>
    <row r="11" spans="1:6" ht="90" customHeight="1" thickBot="1">
      <c r="A11" s="641"/>
      <c r="B11" s="643"/>
      <c r="C11" s="643"/>
      <c r="D11" s="224" t="s">
        <v>1221</v>
      </c>
      <c r="E11" s="224" t="s">
        <v>1222</v>
      </c>
      <c r="F11" s="639"/>
    </row>
    <row r="12" spans="1:6" ht="15.75" thickBot="1">
      <c r="A12" s="290" t="s">
        <v>123</v>
      </c>
      <c r="B12" s="226"/>
      <c r="C12" s="285" t="s">
        <v>54</v>
      </c>
      <c r="D12" s="308">
        <f>SUM(D13:D14)</f>
        <v>11.5</v>
      </c>
      <c r="E12" s="365">
        <f>SUM(E13:E14)</f>
        <v>92</v>
      </c>
      <c r="F12" s="366">
        <f>SUM(F13:F14)</f>
        <v>125.96000000000001</v>
      </c>
    </row>
    <row r="13" spans="1:6" ht="15">
      <c r="A13" s="246">
        <v>1</v>
      </c>
      <c r="B13" s="25" t="s">
        <v>1177</v>
      </c>
      <c r="C13" s="25" t="s">
        <v>124</v>
      </c>
      <c r="D13" s="208">
        <f>ROUND(+E13/8,2)</f>
        <v>4.5</v>
      </c>
      <c r="E13" s="295">
        <v>36</v>
      </c>
      <c r="F13" s="254">
        <f>+ROUND((230/21)*D13,2)</f>
        <v>49.29</v>
      </c>
    </row>
    <row r="14" spans="1:6" ht="15">
      <c r="A14" s="92">
        <v>2</v>
      </c>
      <c r="B14" s="13" t="s">
        <v>1177</v>
      </c>
      <c r="C14" s="13" t="s">
        <v>127</v>
      </c>
      <c r="D14" s="39">
        <f>ROUND(+E14/8,2)</f>
        <v>7</v>
      </c>
      <c r="E14" s="26">
        <v>56</v>
      </c>
      <c r="F14" s="248">
        <f>+ROUND((230/21)*D14,2)</f>
        <v>76.67</v>
      </c>
    </row>
    <row r="15" spans="1:6" ht="15.75" thickBot="1">
      <c r="A15" s="310"/>
      <c r="B15" s="121"/>
      <c r="C15" s="60"/>
      <c r="D15" s="211"/>
      <c r="E15" s="283"/>
      <c r="F15" s="367"/>
    </row>
    <row r="16" spans="1:6" ht="15.75" thickBot="1">
      <c r="A16" s="290" t="s">
        <v>126</v>
      </c>
      <c r="B16" s="314"/>
      <c r="C16" s="285" t="s">
        <v>54</v>
      </c>
      <c r="D16" s="368">
        <f>SUM(D17:D18)</f>
        <v>11</v>
      </c>
      <c r="E16" s="369">
        <f>SUM(E17:E18)</f>
        <v>88</v>
      </c>
      <c r="F16" s="366">
        <f>SUM(F17:F18)</f>
        <v>120.47</v>
      </c>
    </row>
    <row r="17" spans="1:6" ht="30">
      <c r="A17" s="246">
        <v>1</v>
      </c>
      <c r="B17" s="25" t="s">
        <v>1177</v>
      </c>
      <c r="C17" s="25" t="s">
        <v>125</v>
      </c>
      <c r="D17" s="208">
        <f>ROUND(+E17/8,2)</f>
        <v>5</v>
      </c>
      <c r="E17" s="295">
        <v>40</v>
      </c>
      <c r="F17" s="254">
        <f>+ROUND((230/21)*D17,2)</f>
        <v>54.76</v>
      </c>
    </row>
    <row r="18" spans="1:6" ht="45">
      <c r="A18" s="92">
        <v>2</v>
      </c>
      <c r="B18" s="13" t="s">
        <v>1177</v>
      </c>
      <c r="C18" s="13" t="s">
        <v>128</v>
      </c>
      <c r="D18" s="39">
        <f>ROUND(+E18/8,2)</f>
        <v>6</v>
      </c>
      <c r="E18" s="26">
        <v>48</v>
      </c>
      <c r="F18" s="248">
        <f>+ROUND((230/21)*D18,2)</f>
        <v>65.71</v>
      </c>
    </row>
    <row r="19" spans="1:6" ht="15.75" thickBot="1">
      <c r="A19" s="255"/>
      <c r="B19" s="256"/>
      <c r="C19" s="256"/>
      <c r="D19" s="370"/>
      <c r="E19" s="370"/>
      <c r="F19" s="258"/>
    </row>
    <row r="20" spans="1:6" ht="15.75" thickBot="1">
      <c r="A20" s="290" t="s">
        <v>109</v>
      </c>
      <c r="B20" s="219"/>
      <c r="C20" s="285" t="s">
        <v>54</v>
      </c>
      <c r="D20" s="368">
        <f>SUM(D21:D23)</f>
        <v>15</v>
      </c>
      <c r="E20" s="369">
        <f>SUM(E21:E23)</f>
        <v>120</v>
      </c>
      <c r="F20" s="366">
        <f>SUM(F21:F23)</f>
        <v>164.28</v>
      </c>
    </row>
    <row r="21" spans="1:6" ht="15">
      <c r="A21" s="293">
        <v>1</v>
      </c>
      <c r="B21" s="25" t="s">
        <v>1177</v>
      </c>
      <c r="C21" s="25" t="s">
        <v>463</v>
      </c>
      <c r="D21" s="208">
        <f>ROUND(+E21/8,2)</f>
        <v>2.5</v>
      </c>
      <c r="E21" s="301">
        <v>20</v>
      </c>
      <c r="F21" s="254">
        <f>+ROUND((230/21)*D21,2)</f>
        <v>27.38</v>
      </c>
    </row>
    <row r="22" spans="1:6" ht="30">
      <c r="A22" s="96">
        <v>2</v>
      </c>
      <c r="B22" s="13" t="s">
        <v>1177</v>
      </c>
      <c r="C22" s="13" t="s">
        <v>1507</v>
      </c>
      <c r="D22" s="39">
        <f>ROUND(+E22/8,2)</f>
        <v>5</v>
      </c>
      <c r="E22" s="27">
        <v>40</v>
      </c>
      <c r="F22" s="248">
        <f>+ROUND((230/21)*D22,2)</f>
        <v>54.76</v>
      </c>
    </row>
    <row r="23" spans="1:6" ht="30">
      <c r="A23" s="96">
        <v>3</v>
      </c>
      <c r="B23" s="13" t="s">
        <v>1177</v>
      </c>
      <c r="C23" s="13" t="s">
        <v>1508</v>
      </c>
      <c r="D23" s="39">
        <f>ROUND(+E23/8,2)</f>
        <v>7.5</v>
      </c>
      <c r="E23" s="27">
        <v>60</v>
      </c>
      <c r="F23" s="248">
        <f>+ROUND((230/21)*D23,2)</f>
        <v>82.14</v>
      </c>
    </row>
    <row r="24" spans="1:6" ht="15.75" thickBot="1">
      <c r="A24" s="255"/>
      <c r="B24" s="256"/>
      <c r="C24" s="256"/>
      <c r="D24" s="370"/>
      <c r="E24" s="370"/>
      <c r="F24" s="258"/>
    </row>
    <row r="25" spans="1:6" ht="15.75" thickBot="1">
      <c r="A25" s="290" t="s">
        <v>118</v>
      </c>
      <c r="B25" s="219"/>
      <c r="C25" s="285" t="s">
        <v>54</v>
      </c>
      <c r="D25" s="368">
        <f>SUM(D26:D30)</f>
        <v>15</v>
      </c>
      <c r="E25" s="369">
        <f>SUM(E26:E30)</f>
        <v>120</v>
      </c>
      <c r="F25" s="366">
        <f>SUM(F26:F30)</f>
        <v>164.27</v>
      </c>
    </row>
    <row r="26" spans="1:6" ht="45">
      <c r="A26" s="293">
        <v>1</v>
      </c>
      <c r="B26" s="25" t="s">
        <v>1177</v>
      </c>
      <c r="C26" s="25" t="s">
        <v>1152</v>
      </c>
      <c r="D26" s="208">
        <f>ROUND(+E26/8,2)</f>
        <v>6.25</v>
      </c>
      <c r="E26" s="301">
        <v>50</v>
      </c>
      <c r="F26" s="254">
        <f>+ROUND((230/21)*D26,2)</f>
        <v>68.45</v>
      </c>
    </row>
    <row r="27" spans="1:6" ht="15">
      <c r="A27" s="96">
        <v>2</v>
      </c>
      <c r="B27" s="13" t="s">
        <v>1177</v>
      </c>
      <c r="C27" s="13" t="s">
        <v>1453</v>
      </c>
      <c r="D27" s="39">
        <f>ROUND(+E27/8,2)</f>
        <v>2.25</v>
      </c>
      <c r="E27" s="27">
        <v>18</v>
      </c>
      <c r="F27" s="248">
        <f>+ROUND((230/21)*D27,2)</f>
        <v>24.64</v>
      </c>
    </row>
    <row r="28" spans="1:6" ht="30">
      <c r="A28" s="96">
        <v>3</v>
      </c>
      <c r="B28" s="13" t="s">
        <v>1177</v>
      </c>
      <c r="C28" s="13" t="s">
        <v>1509</v>
      </c>
      <c r="D28" s="39">
        <f>ROUND(+E28/8,2)</f>
        <v>2.25</v>
      </c>
      <c r="E28" s="27">
        <v>18</v>
      </c>
      <c r="F28" s="248">
        <f>+ROUND((230/21)*D28,2)</f>
        <v>24.64</v>
      </c>
    </row>
    <row r="29" spans="1:6" ht="15">
      <c r="A29" s="96">
        <v>4</v>
      </c>
      <c r="B29" s="13" t="s">
        <v>1177</v>
      </c>
      <c r="C29" s="13" t="s">
        <v>1151</v>
      </c>
      <c r="D29" s="39">
        <f>ROUND(+E29/8,2)</f>
        <v>2.25</v>
      </c>
      <c r="E29" s="27">
        <v>18</v>
      </c>
      <c r="F29" s="248">
        <f>+ROUND((230/21)*D29,2)</f>
        <v>24.64</v>
      </c>
    </row>
    <row r="30" spans="1:6" ht="15">
      <c r="A30" s="96">
        <v>5</v>
      </c>
      <c r="B30" s="13" t="s">
        <v>1177</v>
      </c>
      <c r="C30" s="13" t="s">
        <v>129</v>
      </c>
      <c r="D30" s="39">
        <f>ROUND(+E30/8,2)</f>
        <v>2</v>
      </c>
      <c r="E30" s="27">
        <v>16</v>
      </c>
      <c r="F30" s="248">
        <f>+ROUND((230/21)*D30,2)</f>
        <v>21.9</v>
      </c>
    </row>
    <row r="31" spans="1:6" ht="15.75" thickBot="1">
      <c r="A31" s="255"/>
      <c r="B31" s="256"/>
      <c r="C31" s="256"/>
      <c r="D31" s="370"/>
      <c r="E31" s="370"/>
      <c r="F31" s="258"/>
    </row>
    <row r="32" spans="1:6" ht="15.75" thickBot="1">
      <c r="A32" s="488"/>
      <c r="B32" s="489"/>
      <c r="C32" s="237" t="s">
        <v>407</v>
      </c>
      <c r="D32" s="490">
        <f>+D12+D16+D20+D25</f>
        <v>52.5</v>
      </c>
      <c r="E32" s="490">
        <f>+E12+E16+E20+E25</f>
        <v>420</v>
      </c>
      <c r="F32" s="491">
        <f>+F12+F16+F20+F25</f>
        <v>574.98</v>
      </c>
    </row>
    <row r="33" spans="1:6" ht="15.75" thickBot="1">
      <c r="A33" s="371"/>
      <c r="B33" s="82"/>
      <c r="C33" s="82" t="s">
        <v>130</v>
      </c>
      <c r="D33" s="372"/>
      <c r="E33" s="83"/>
      <c r="F33" s="202"/>
    </row>
    <row r="34" spans="4:5" ht="15">
      <c r="D34" s="29"/>
      <c r="E34" s="29"/>
    </row>
    <row r="36" spans="4:5" ht="15">
      <c r="D36" s="29"/>
      <c r="E36" s="29"/>
    </row>
    <row r="37" spans="4:5" ht="15">
      <c r="D37" s="29"/>
      <c r="E37" s="29"/>
    </row>
    <row r="38" spans="4:5" ht="15">
      <c r="D38" s="29"/>
      <c r="E38" s="29"/>
    </row>
    <row r="39" spans="4:5" ht="15">
      <c r="D39" s="29"/>
      <c r="E39" s="29"/>
    </row>
    <row r="40" spans="4:5" ht="15">
      <c r="D40" s="29"/>
      <c r="E40" s="29"/>
    </row>
    <row r="41" spans="4:5" ht="15">
      <c r="D41" s="29"/>
      <c r="E41" s="29"/>
    </row>
    <row r="42" spans="4:5" ht="15">
      <c r="D42" s="29"/>
      <c r="E42" s="29"/>
    </row>
    <row r="43" spans="4:5" ht="15">
      <c r="D43" s="29"/>
      <c r="E43" s="29"/>
    </row>
    <row r="44" spans="4:5" ht="15">
      <c r="D44" s="29"/>
      <c r="E44" s="29"/>
    </row>
    <row r="45" spans="4:5" ht="15">
      <c r="D45" s="29"/>
      <c r="E45" s="29"/>
    </row>
    <row r="46" spans="4:5" ht="15">
      <c r="D46" s="29"/>
      <c r="E46" s="29"/>
    </row>
    <row r="47" spans="4:5" ht="15">
      <c r="D47" s="29"/>
      <c r="E47" s="29"/>
    </row>
    <row r="48" spans="4:5" ht="15">
      <c r="D48" s="29"/>
      <c r="E48" s="29"/>
    </row>
  </sheetData>
  <sheetProtection/>
  <mergeCells count="9">
    <mergeCell ref="A5:F5"/>
    <mergeCell ref="A7:F7"/>
    <mergeCell ref="A1:F1"/>
    <mergeCell ref="B9:B11"/>
    <mergeCell ref="A9:A11"/>
    <mergeCell ref="D9:E10"/>
    <mergeCell ref="C9:C11"/>
    <mergeCell ref="F9:F11"/>
    <mergeCell ref="A3:F3"/>
  </mergeCells>
  <printOptions/>
  <pageMargins left="0.83" right="0.39" top="0.75" bottom="0.75" header="0.3" footer="0.3"/>
  <pageSetup fitToHeight="1" fitToWidth="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F124"/>
  <sheetViews>
    <sheetView zoomScalePageLayoutView="0" workbookViewId="0" topLeftCell="A103">
      <selection activeCell="A121" sqref="A121:IV121"/>
    </sheetView>
  </sheetViews>
  <sheetFormatPr defaultColWidth="9.140625" defaultRowHeight="15"/>
  <cols>
    <col min="1" max="1" width="11.00390625" style="10" bestFit="1" customWidth="1"/>
    <col min="2" max="2" width="29.8515625" style="10" bestFit="1" customWidth="1"/>
    <col min="3" max="3" width="33.28125" style="10" customWidth="1"/>
    <col min="4" max="5" width="12.7109375" style="10" customWidth="1"/>
    <col min="6" max="6" width="22.8515625" style="10" customWidth="1"/>
    <col min="7" max="16384" width="9.140625" style="10" customWidth="1"/>
  </cols>
  <sheetData>
    <row r="1" spans="1:6" ht="15" customHeight="1">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61" t="s">
        <v>816</v>
      </c>
      <c r="B7" s="661"/>
      <c r="C7" s="661"/>
      <c r="D7" s="661"/>
      <c r="E7" s="661"/>
      <c r="F7" s="661"/>
    </row>
    <row r="8" spans="1:6" ht="15.75" thickBot="1">
      <c r="A8" s="3"/>
      <c r="B8" s="4"/>
      <c r="C8" s="8"/>
      <c r="D8" s="8"/>
      <c r="E8" s="3"/>
      <c r="F8" s="4"/>
    </row>
    <row r="9" spans="1:6" ht="15" customHeight="1">
      <c r="A9" s="653" t="s">
        <v>232</v>
      </c>
      <c r="B9" s="655" t="s">
        <v>233</v>
      </c>
      <c r="C9" s="655" t="s">
        <v>234</v>
      </c>
      <c r="D9" s="657" t="s">
        <v>235</v>
      </c>
      <c r="E9" s="658"/>
      <c r="F9" s="638" t="s">
        <v>405</v>
      </c>
    </row>
    <row r="10" spans="1:6" ht="15">
      <c r="A10" s="654"/>
      <c r="B10" s="656"/>
      <c r="C10" s="656"/>
      <c r="D10" s="659"/>
      <c r="E10" s="660"/>
      <c r="F10" s="639"/>
    </row>
    <row r="11" spans="1:6" ht="72.75" customHeight="1" thickBot="1">
      <c r="A11" s="654"/>
      <c r="B11" s="656"/>
      <c r="C11" s="656"/>
      <c r="D11" s="327" t="s">
        <v>1221</v>
      </c>
      <c r="E11" s="327" t="s">
        <v>1222</v>
      </c>
      <c r="F11" s="639"/>
    </row>
    <row r="12" spans="1:6" ht="15.75" thickBot="1">
      <c r="A12" s="317" t="s">
        <v>123</v>
      </c>
      <c r="B12" s="226"/>
      <c r="C12" s="285" t="s">
        <v>54</v>
      </c>
      <c r="D12" s="373">
        <f>SUM(D13:D38)</f>
        <v>13</v>
      </c>
      <c r="E12" s="373">
        <f>SUM(E13:E38)</f>
        <v>104</v>
      </c>
      <c r="F12" s="374">
        <f>SUM(F13:F38)</f>
        <v>142.48000000000005</v>
      </c>
    </row>
    <row r="13" spans="1:6" ht="30">
      <c r="A13" s="293">
        <v>1</v>
      </c>
      <c r="B13" s="328" t="s">
        <v>1177</v>
      </c>
      <c r="C13" s="328" t="s">
        <v>817</v>
      </c>
      <c r="D13" s="208">
        <f>ROUND(+E13/8,2)</f>
        <v>0.5</v>
      </c>
      <c r="E13" s="329">
        <v>4</v>
      </c>
      <c r="F13" s="254">
        <f>+ROUND((230/21)*D13,2)</f>
        <v>5.48</v>
      </c>
    </row>
    <row r="14" spans="1:6" ht="30">
      <c r="A14" s="96">
        <v>2</v>
      </c>
      <c r="B14" s="18" t="s">
        <v>1177</v>
      </c>
      <c r="C14" s="18" t="s">
        <v>818</v>
      </c>
      <c r="D14" s="39">
        <f aca="true" t="shared" si="0" ref="D14:D38">ROUND(+E14/8,2)</f>
        <v>0.5</v>
      </c>
      <c r="E14" s="32">
        <v>4</v>
      </c>
      <c r="F14" s="248">
        <f aca="true" t="shared" si="1" ref="F14:F38">+ROUND((230/21)*D14,2)</f>
        <v>5.48</v>
      </c>
    </row>
    <row r="15" spans="1:6" ht="29.25" customHeight="1">
      <c r="A15" s="96">
        <v>3</v>
      </c>
      <c r="B15" s="18" t="s">
        <v>1177</v>
      </c>
      <c r="C15" s="18" t="s">
        <v>819</v>
      </c>
      <c r="D15" s="39">
        <f t="shared" si="0"/>
        <v>0.5</v>
      </c>
      <c r="E15" s="32">
        <v>4</v>
      </c>
      <c r="F15" s="248">
        <f t="shared" si="1"/>
        <v>5.48</v>
      </c>
    </row>
    <row r="16" spans="1:6" ht="45">
      <c r="A16" s="96">
        <v>4</v>
      </c>
      <c r="B16" s="18" t="s">
        <v>1177</v>
      </c>
      <c r="C16" s="18" t="s">
        <v>820</v>
      </c>
      <c r="D16" s="39">
        <f t="shared" si="0"/>
        <v>0.5</v>
      </c>
      <c r="E16" s="32">
        <v>4</v>
      </c>
      <c r="F16" s="248">
        <f t="shared" si="1"/>
        <v>5.48</v>
      </c>
    </row>
    <row r="17" spans="1:6" ht="15">
      <c r="A17" s="72">
        <v>5</v>
      </c>
      <c r="B17" s="18" t="s">
        <v>1177</v>
      </c>
      <c r="C17" s="18" t="s">
        <v>821</v>
      </c>
      <c r="D17" s="39">
        <f t="shared" si="0"/>
        <v>0.5</v>
      </c>
      <c r="E17" s="32">
        <v>4</v>
      </c>
      <c r="F17" s="248">
        <f t="shared" si="1"/>
        <v>5.48</v>
      </c>
    </row>
    <row r="18" spans="1:6" ht="30">
      <c r="A18" s="375">
        <v>6</v>
      </c>
      <c r="B18" s="18" t="s">
        <v>1177</v>
      </c>
      <c r="C18" s="18" t="s">
        <v>1498</v>
      </c>
      <c r="D18" s="39">
        <f t="shared" si="0"/>
        <v>0.5</v>
      </c>
      <c r="E18" s="32">
        <v>4</v>
      </c>
      <c r="F18" s="248">
        <f t="shared" si="1"/>
        <v>5.48</v>
      </c>
    </row>
    <row r="19" spans="1:6" ht="30">
      <c r="A19" s="72">
        <v>7</v>
      </c>
      <c r="B19" s="18" t="s">
        <v>1177</v>
      </c>
      <c r="C19" s="18" t="s">
        <v>1499</v>
      </c>
      <c r="D19" s="39">
        <f t="shared" si="0"/>
        <v>0.5</v>
      </c>
      <c r="E19" s="32">
        <v>4</v>
      </c>
      <c r="F19" s="248">
        <f t="shared" si="1"/>
        <v>5.48</v>
      </c>
    </row>
    <row r="20" spans="1:6" ht="30">
      <c r="A20" s="72">
        <v>8</v>
      </c>
      <c r="B20" s="18" t="s">
        <v>1177</v>
      </c>
      <c r="C20" s="18" t="s">
        <v>1500</v>
      </c>
      <c r="D20" s="39">
        <f t="shared" si="0"/>
        <v>0.5</v>
      </c>
      <c r="E20" s="32">
        <v>4</v>
      </c>
      <c r="F20" s="248">
        <f t="shared" si="1"/>
        <v>5.48</v>
      </c>
    </row>
    <row r="21" spans="1:6" ht="30">
      <c r="A21" s="72">
        <v>9</v>
      </c>
      <c r="B21" s="18" t="s">
        <v>1177</v>
      </c>
      <c r="C21" s="18" t="s">
        <v>1501</v>
      </c>
      <c r="D21" s="39">
        <f t="shared" si="0"/>
        <v>0.5</v>
      </c>
      <c r="E21" s="32">
        <v>4</v>
      </c>
      <c r="F21" s="248">
        <f t="shared" si="1"/>
        <v>5.48</v>
      </c>
    </row>
    <row r="22" spans="1:6" ht="30">
      <c r="A22" s="72">
        <v>10</v>
      </c>
      <c r="B22" s="18" t="s">
        <v>1177</v>
      </c>
      <c r="C22" s="18" t="s">
        <v>845</v>
      </c>
      <c r="D22" s="39">
        <f t="shared" si="0"/>
        <v>0.5</v>
      </c>
      <c r="E22" s="32">
        <v>4</v>
      </c>
      <c r="F22" s="248">
        <f t="shared" si="1"/>
        <v>5.48</v>
      </c>
    </row>
    <row r="23" spans="1:6" ht="30">
      <c r="A23" s="72">
        <v>11</v>
      </c>
      <c r="B23" s="18" t="s">
        <v>1177</v>
      </c>
      <c r="C23" s="18" t="s">
        <v>846</v>
      </c>
      <c r="D23" s="39">
        <f t="shared" si="0"/>
        <v>0.5</v>
      </c>
      <c r="E23" s="32">
        <v>4</v>
      </c>
      <c r="F23" s="248">
        <f t="shared" si="1"/>
        <v>5.48</v>
      </c>
    </row>
    <row r="24" spans="1:6" ht="30">
      <c r="A24" s="72">
        <v>12</v>
      </c>
      <c r="B24" s="18" t="s">
        <v>1177</v>
      </c>
      <c r="C24" s="18" t="s">
        <v>847</v>
      </c>
      <c r="D24" s="39">
        <f t="shared" si="0"/>
        <v>0.5</v>
      </c>
      <c r="E24" s="32">
        <v>4</v>
      </c>
      <c r="F24" s="248">
        <f t="shared" si="1"/>
        <v>5.48</v>
      </c>
    </row>
    <row r="25" spans="1:6" ht="15">
      <c r="A25" s="375">
        <v>13</v>
      </c>
      <c r="B25" s="18" t="s">
        <v>1177</v>
      </c>
      <c r="C25" s="18" t="s">
        <v>848</v>
      </c>
      <c r="D25" s="39">
        <f t="shared" si="0"/>
        <v>0.5</v>
      </c>
      <c r="E25" s="32">
        <v>4</v>
      </c>
      <c r="F25" s="248">
        <f t="shared" si="1"/>
        <v>5.48</v>
      </c>
    </row>
    <row r="26" spans="1:6" ht="15">
      <c r="A26" s="72">
        <v>14</v>
      </c>
      <c r="B26" s="18" t="s">
        <v>1177</v>
      </c>
      <c r="C26" s="18" t="s">
        <v>849</v>
      </c>
      <c r="D26" s="39">
        <f t="shared" si="0"/>
        <v>0.5</v>
      </c>
      <c r="E26" s="32">
        <v>4</v>
      </c>
      <c r="F26" s="248">
        <f t="shared" si="1"/>
        <v>5.48</v>
      </c>
    </row>
    <row r="27" spans="1:6" ht="15">
      <c r="A27" s="72">
        <v>15</v>
      </c>
      <c r="B27" s="18" t="s">
        <v>1177</v>
      </c>
      <c r="C27" s="18" t="s">
        <v>850</v>
      </c>
      <c r="D27" s="39">
        <f t="shared" si="0"/>
        <v>0.5</v>
      </c>
      <c r="E27" s="32">
        <v>4</v>
      </c>
      <c r="F27" s="248">
        <f t="shared" si="1"/>
        <v>5.48</v>
      </c>
    </row>
    <row r="28" spans="1:6" ht="30">
      <c r="A28" s="72">
        <v>16</v>
      </c>
      <c r="B28" s="18" t="s">
        <v>1177</v>
      </c>
      <c r="C28" s="18" t="s">
        <v>851</v>
      </c>
      <c r="D28" s="39">
        <f t="shared" si="0"/>
        <v>0.5</v>
      </c>
      <c r="E28" s="32">
        <v>4</v>
      </c>
      <c r="F28" s="248">
        <f t="shared" si="1"/>
        <v>5.48</v>
      </c>
    </row>
    <row r="29" spans="1:6" ht="15">
      <c r="A29" s="72">
        <v>17</v>
      </c>
      <c r="B29" s="18" t="s">
        <v>1177</v>
      </c>
      <c r="C29" s="18" t="s">
        <v>852</v>
      </c>
      <c r="D29" s="39">
        <f t="shared" si="0"/>
        <v>0.5</v>
      </c>
      <c r="E29" s="32">
        <v>4</v>
      </c>
      <c r="F29" s="248">
        <f t="shared" si="1"/>
        <v>5.48</v>
      </c>
    </row>
    <row r="30" spans="1:6" ht="15">
      <c r="A30" s="72">
        <v>18</v>
      </c>
      <c r="B30" s="18" t="s">
        <v>1177</v>
      </c>
      <c r="C30" s="18" t="s">
        <v>853</v>
      </c>
      <c r="D30" s="39">
        <f t="shared" si="0"/>
        <v>0.5</v>
      </c>
      <c r="E30" s="32">
        <v>4</v>
      </c>
      <c r="F30" s="248">
        <f t="shared" si="1"/>
        <v>5.48</v>
      </c>
    </row>
    <row r="31" spans="1:6" ht="15">
      <c r="A31" s="72">
        <v>19</v>
      </c>
      <c r="B31" s="18" t="s">
        <v>1177</v>
      </c>
      <c r="C31" s="18" t="s">
        <v>854</v>
      </c>
      <c r="D31" s="39">
        <f t="shared" si="0"/>
        <v>0.5</v>
      </c>
      <c r="E31" s="32">
        <v>4</v>
      </c>
      <c r="F31" s="248">
        <f t="shared" si="1"/>
        <v>5.48</v>
      </c>
    </row>
    <row r="32" spans="1:6" ht="15">
      <c r="A32" s="375">
        <v>20</v>
      </c>
      <c r="B32" s="18" t="s">
        <v>1177</v>
      </c>
      <c r="C32" s="18" t="s">
        <v>855</v>
      </c>
      <c r="D32" s="39">
        <f t="shared" si="0"/>
        <v>0.5</v>
      </c>
      <c r="E32" s="32">
        <v>4</v>
      </c>
      <c r="F32" s="248">
        <f t="shared" si="1"/>
        <v>5.48</v>
      </c>
    </row>
    <row r="33" spans="1:6" ht="15">
      <c r="A33" s="72">
        <v>21</v>
      </c>
      <c r="B33" s="18" t="s">
        <v>1177</v>
      </c>
      <c r="C33" s="18" t="s">
        <v>856</v>
      </c>
      <c r="D33" s="39">
        <f t="shared" si="0"/>
        <v>0.5</v>
      </c>
      <c r="E33" s="32">
        <v>4</v>
      </c>
      <c r="F33" s="248">
        <f t="shared" si="1"/>
        <v>5.48</v>
      </c>
    </row>
    <row r="34" spans="1:6" ht="15">
      <c r="A34" s="72">
        <v>22</v>
      </c>
      <c r="B34" s="18" t="s">
        <v>1177</v>
      </c>
      <c r="C34" s="18" t="s">
        <v>857</v>
      </c>
      <c r="D34" s="39">
        <f t="shared" si="0"/>
        <v>0.5</v>
      </c>
      <c r="E34" s="32">
        <v>4</v>
      </c>
      <c r="F34" s="248">
        <f t="shared" si="1"/>
        <v>5.48</v>
      </c>
    </row>
    <row r="35" spans="1:6" ht="15">
      <c r="A35" s="72">
        <v>23</v>
      </c>
      <c r="B35" s="18" t="s">
        <v>1177</v>
      </c>
      <c r="C35" s="18" t="s">
        <v>858</v>
      </c>
      <c r="D35" s="39">
        <f t="shared" si="0"/>
        <v>0.5</v>
      </c>
      <c r="E35" s="32">
        <v>4</v>
      </c>
      <c r="F35" s="248">
        <f t="shared" si="1"/>
        <v>5.48</v>
      </c>
    </row>
    <row r="36" spans="1:6" ht="30">
      <c r="A36" s="72">
        <v>24</v>
      </c>
      <c r="B36" s="18" t="s">
        <v>1177</v>
      </c>
      <c r="C36" s="18" t="s">
        <v>859</v>
      </c>
      <c r="D36" s="39">
        <f t="shared" si="0"/>
        <v>0.5</v>
      </c>
      <c r="E36" s="32">
        <v>4</v>
      </c>
      <c r="F36" s="248">
        <f t="shared" si="1"/>
        <v>5.48</v>
      </c>
    </row>
    <row r="37" spans="1:6" ht="30">
      <c r="A37" s="375">
        <v>25</v>
      </c>
      <c r="B37" s="18" t="s">
        <v>1177</v>
      </c>
      <c r="C37" s="18" t="s">
        <v>860</v>
      </c>
      <c r="D37" s="39">
        <f t="shared" si="0"/>
        <v>0.5</v>
      </c>
      <c r="E37" s="32">
        <v>4</v>
      </c>
      <c r="F37" s="248">
        <f t="shared" si="1"/>
        <v>5.48</v>
      </c>
    </row>
    <row r="38" spans="1:6" ht="30">
      <c r="A38" s="72">
        <v>26</v>
      </c>
      <c r="B38" s="18" t="s">
        <v>1177</v>
      </c>
      <c r="C38" s="18" t="s">
        <v>861</v>
      </c>
      <c r="D38" s="39">
        <f t="shared" si="0"/>
        <v>0.5</v>
      </c>
      <c r="E38" s="32">
        <v>4</v>
      </c>
      <c r="F38" s="248">
        <f t="shared" si="1"/>
        <v>5.48</v>
      </c>
    </row>
    <row r="39" spans="1:6" ht="15.75" thickBot="1">
      <c r="A39" s="333"/>
      <c r="B39" s="358"/>
      <c r="C39" s="60"/>
      <c r="D39" s="256"/>
      <c r="E39" s="360"/>
      <c r="F39" s="258"/>
    </row>
    <row r="40" spans="1:6" ht="15.75" thickBot="1">
      <c r="A40" s="317" t="s">
        <v>862</v>
      </c>
      <c r="B40" s="219"/>
      <c r="C40" s="285" t="s">
        <v>54</v>
      </c>
      <c r="D40" s="373">
        <f>SUM(D41:D66)</f>
        <v>12.5</v>
      </c>
      <c r="E40" s="373">
        <f>SUM(E41:E66)</f>
        <v>100</v>
      </c>
      <c r="F40" s="374">
        <f>SUM(F41:F66)</f>
        <v>137.00000000000006</v>
      </c>
    </row>
    <row r="41" spans="1:6" ht="30">
      <c r="A41" s="344">
        <v>1</v>
      </c>
      <c r="B41" s="328" t="s">
        <v>1177</v>
      </c>
      <c r="C41" s="328" t="s">
        <v>863</v>
      </c>
      <c r="D41" s="208">
        <f aca="true" t="shared" si="2" ref="D41:D66">ROUND(+E41/8,2)</f>
        <v>0.5</v>
      </c>
      <c r="E41" s="329">
        <v>4</v>
      </c>
      <c r="F41" s="254">
        <f aca="true" t="shared" si="3" ref="F41:F66">+ROUND((230/21)*D41,2)</f>
        <v>5.48</v>
      </c>
    </row>
    <row r="42" spans="1:6" ht="30">
      <c r="A42" s="72">
        <v>2</v>
      </c>
      <c r="B42" s="18" t="s">
        <v>1177</v>
      </c>
      <c r="C42" s="18" t="s">
        <v>864</v>
      </c>
      <c r="D42" s="39">
        <f t="shared" si="2"/>
        <v>0.5</v>
      </c>
      <c r="E42" s="32">
        <v>4</v>
      </c>
      <c r="F42" s="248">
        <f t="shared" si="3"/>
        <v>5.48</v>
      </c>
    </row>
    <row r="43" spans="1:6" ht="30">
      <c r="A43" s="72">
        <v>3</v>
      </c>
      <c r="B43" s="18" t="s">
        <v>1177</v>
      </c>
      <c r="C43" s="18" t="s">
        <v>865</v>
      </c>
      <c r="D43" s="39">
        <f t="shared" si="2"/>
        <v>0.5</v>
      </c>
      <c r="E43" s="32">
        <v>4</v>
      </c>
      <c r="F43" s="248">
        <f t="shared" si="3"/>
        <v>5.48</v>
      </c>
    </row>
    <row r="44" spans="1:6" ht="30">
      <c r="A44" s="72">
        <v>4</v>
      </c>
      <c r="B44" s="18" t="s">
        <v>1177</v>
      </c>
      <c r="C44" s="18" t="s">
        <v>866</v>
      </c>
      <c r="D44" s="39">
        <f t="shared" si="2"/>
        <v>0.5</v>
      </c>
      <c r="E44" s="32">
        <v>4</v>
      </c>
      <c r="F44" s="248">
        <f t="shared" si="3"/>
        <v>5.48</v>
      </c>
    </row>
    <row r="45" spans="1:6" ht="30">
      <c r="A45" s="72">
        <v>5</v>
      </c>
      <c r="B45" s="18" t="s">
        <v>1177</v>
      </c>
      <c r="C45" s="18" t="s">
        <v>867</v>
      </c>
      <c r="D45" s="39">
        <f t="shared" si="2"/>
        <v>0.5</v>
      </c>
      <c r="E45" s="32">
        <v>4</v>
      </c>
      <c r="F45" s="248">
        <f t="shared" si="3"/>
        <v>5.48</v>
      </c>
    </row>
    <row r="46" spans="1:6" ht="30">
      <c r="A46" s="72">
        <v>6</v>
      </c>
      <c r="B46" s="18" t="s">
        <v>1177</v>
      </c>
      <c r="C46" s="18" t="s">
        <v>868</v>
      </c>
      <c r="D46" s="39">
        <f t="shared" si="2"/>
        <v>0.5</v>
      </c>
      <c r="E46" s="32">
        <v>4</v>
      </c>
      <c r="F46" s="248">
        <f t="shared" si="3"/>
        <v>5.48</v>
      </c>
    </row>
    <row r="47" spans="1:6" ht="30">
      <c r="A47" s="72">
        <v>7</v>
      </c>
      <c r="B47" s="18" t="s">
        <v>1177</v>
      </c>
      <c r="C47" s="18" t="s">
        <v>869</v>
      </c>
      <c r="D47" s="39">
        <f t="shared" si="2"/>
        <v>0.5</v>
      </c>
      <c r="E47" s="32">
        <v>4</v>
      </c>
      <c r="F47" s="248">
        <f t="shared" si="3"/>
        <v>5.48</v>
      </c>
    </row>
    <row r="48" spans="1:6" ht="30">
      <c r="A48" s="72">
        <v>8</v>
      </c>
      <c r="B48" s="18" t="s">
        <v>1177</v>
      </c>
      <c r="C48" s="18" t="s">
        <v>870</v>
      </c>
      <c r="D48" s="39">
        <f t="shared" si="2"/>
        <v>0.5</v>
      </c>
      <c r="E48" s="32">
        <v>4</v>
      </c>
      <c r="F48" s="248">
        <f t="shared" si="3"/>
        <v>5.48</v>
      </c>
    </row>
    <row r="49" spans="1:6" ht="30">
      <c r="A49" s="72">
        <v>9</v>
      </c>
      <c r="B49" s="18" t="s">
        <v>1177</v>
      </c>
      <c r="C49" s="18" t="s">
        <v>871</v>
      </c>
      <c r="D49" s="39">
        <f t="shared" si="2"/>
        <v>0.5</v>
      </c>
      <c r="E49" s="32">
        <v>4</v>
      </c>
      <c r="F49" s="248">
        <f t="shared" si="3"/>
        <v>5.48</v>
      </c>
    </row>
    <row r="50" spans="1:6" ht="30">
      <c r="A50" s="72">
        <v>10</v>
      </c>
      <c r="B50" s="18" t="s">
        <v>1177</v>
      </c>
      <c r="C50" s="18" t="s">
        <v>872</v>
      </c>
      <c r="D50" s="39">
        <f t="shared" si="2"/>
        <v>0.5</v>
      </c>
      <c r="E50" s="32">
        <v>4</v>
      </c>
      <c r="F50" s="248">
        <f t="shared" si="3"/>
        <v>5.48</v>
      </c>
    </row>
    <row r="51" spans="1:6" ht="30">
      <c r="A51" s="72">
        <v>11</v>
      </c>
      <c r="B51" s="18" t="s">
        <v>1177</v>
      </c>
      <c r="C51" s="18" t="s">
        <v>873</v>
      </c>
      <c r="D51" s="39">
        <f t="shared" si="2"/>
        <v>0.5</v>
      </c>
      <c r="E51" s="32">
        <v>4</v>
      </c>
      <c r="F51" s="248">
        <f t="shared" si="3"/>
        <v>5.48</v>
      </c>
    </row>
    <row r="52" spans="1:6" ht="15">
      <c r="A52" s="72">
        <v>12</v>
      </c>
      <c r="B52" s="18" t="s">
        <v>1177</v>
      </c>
      <c r="C52" s="18" t="s">
        <v>874</v>
      </c>
      <c r="D52" s="39">
        <f t="shared" si="2"/>
        <v>0.5</v>
      </c>
      <c r="E52" s="32">
        <v>4</v>
      </c>
      <c r="F52" s="248">
        <f t="shared" si="3"/>
        <v>5.48</v>
      </c>
    </row>
    <row r="53" spans="1:6" ht="15">
      <c r="A53" s="72">
        <v>13</v>
      </c>
      <c r="B53" s="18" t="s">
        <v>1177</v>
      </c>
      <c r="C53" s="18" t="s">
        <v>1378</v>
      </c>
      <c r="D53" s="39">
        <f t="shared" si="2"/>
        <v>0.5</v>
      </c>
      <c r="E53" s="32">
        <v>4</v>
      </c>
      <c r="F53" s="248">
        <f t="shared" si="3"/>
        <v>5.48</v>
      </c>
    </row>
    <row r="54" spans="1:6" ht="15">
      <c r="A54" s="72">
        <v>14</v>
      </c>
      <c r="B54" s="18" t="s">
        <v>1177</v>
      </c>
      <c r="C54" s="18" t="s">
        <v>1379</v>
      </c>
      <c r="D54" s="39">
        <f t="shared" si="2"/>
        <v>0.5</v>
      </c>
      <c r="E54" s="32">
        <v>4</v>
      </c>
      <c r="F54" s="248">
        <f t="shared" si="3"/>
        <v>5.48</v>
      </c>
    </row>
    <row r="55" spans="1:6" ht="15">
      <c r="A55" s="72">
        <v>15</v>
      </c>
      <c r="B55" s="18" t="s">
        <v>1177</v>
      </c>
      <c r="C55" s="18" t="s">
        <v>1380</v>
      </c>
      <c r="D55" s="39">
        <f t="shared" si="2"/>
        <v>0.5</v>
      </c>
      <c r="E55" s="32">
        <v>4</v>
      </c>
      <c r="F55" s="248">
        <f t="shared" si="3"/>
        <v>5.48</v>
      </c>
    </row>
    <row r="56" spans="1:6" ht="15">
      <c r="A56" s="72">
        <v>16</v>
      </c>
      <c r="B56" s="18" t="s">
        <v>1177</v>
      </c>
      <c r="C56" s="18" t="s">
        <v>1381</v>
      </c>
      <c r="D56" s="39">
        <f t="shared" si="2"/>
        <v>0.5</v>
      </c>
      <c r="E56" s="32">
        <v>4</v>
      </c>
      <c r="F56" s="248">
        <f t="shared" si="3"/>
        <v>5.48</v>
      </c>
    </row>
    <row r="57" spans="1:6" ht="30">
      <c r="A57" s="72">
        <v>17</v>
      </c>
      <c r="B57" s="18" t="s">
        <v>1177</v>
      </c>
      <c r="C57" s="18" t="s">
        <v>1382</v>
      </c>
      <c r="D57" s="39">
        <f t="shared" si="2"/>
        <v>0.5</v>
      </c>
      <c r="E57" s="32">
        <v>4</v>
      </c>
      <c r="F57" s="248">
        <f t="shared" si="3"/>
        <v>5.48</v>
      </c>
    </row>
    <row r="58" spans="1:6" ht="30">
      <c r="A58" s="72">
        <v>18</v>
      </c>
      <c r="B58" s="18" t="s">
        <v>1177</v>
      </c>
      <c r="C58" s="18" t="s">
        <v>1383</v>
      </c>
      <c r="D58" s="39">
        <f t="shared" si="2"/>
        <v>0.5</v>
      </c>
      <c r="E58" s="32">
        <v>4</v>
      </c>
      <c r="F58" s="248">
        <f t="shared" si="3"/>
        <v>5.48</v>
      </c>
    </row>
    <row r="59" spans="1:6" ht="45">
      <c r="A59" s="72">
        <v>19</v>
      </c>
      <c r="B59" s="18" t="s">
        <v>1177</v>
      </c>
      <c r="C59" s="18" t="s">
        <v>1384</v>
      </c>
      <c r="D59" s="39">
        <f t="shared" si="2"/>
        <v>0.5</v>
      </c>
      <c r="E59" s="32">
        <v>4</v>
      </c>
      <c r="F59" s="248">
        <f t="shared" si="3"/>
        <v>5.48</v>
      </c>
    </row>
    <row r="60" spans="1:6" ht="30">
      <c r="A60" s="72">
        <v>20</v>
      </c>
      <c r="B60" s="18" t="s">
        <v>1177</v>
      </c>
      <c r="C60" s="18" t="s">
        <v>1385</v>
      </c>
      <c r="D60" s="39">
        <f t="shared" si="2"/>
        <v>0.5</v>
      </c>
      <c r="E60" s="32">
        <v>4</v>
      </c>
      <c r="F60" s="248">
        <f t="shared" si="3"/>
        <v>5.48</v>
      </c>
    </row>
    <row r="61" spans="1:6" ht="30">
      <c r="A61" s="72">
        <v>21</v>
      </c>
      <c r="B61" s="18" t="s">
        <v>1177</v>
      </c>
      <c r="C61" s="18" t="s">
        <v>1386</v>
      </c>
      <c r="D61" s="39">
        <f t="shared" si="2"/>
        <v>0.5</v>
      </c>
      <c r="E61" s="32">
        <v>4</v>
      </c>
      <c r="F61" s="248">
        <f t="shared" si="3"/>
        <v>5.48</v>
      </c>
    </row>
    <row r="62" spans="1:6" ht="30">
      <c r="A62" s="72">
        <v>22</v>
      </c>
      <c r="B62" s="18" t="s">
        <v>1177</v>
      </c>
      <c r="C62" s="18" t="s">
        <v>1387</v>
      </c>
      <c r="D62" s="39">
        <f t="shared" si="2"/>
        <v>0.5</v>
      </c>
      <c r="E62" s="32">
        <v>4</v>
      </c>
      <c r="F62" s="248">
        <f t="shared" si="3"/>
        <v>5.48</v>
      </c>
    </row>
    <row r="63" spans="1:6" ht="30">
      <c r="A63" s="72">
        <v>23</v>
      </c>
      <c r="B63" s="18" t="s">
        <v>1177</v>
      </c>
      <c r="C63" s="18" t="s">
        <v>1388</v>
      </c>
      <c r="D63" s="39">
        <f t="shared" si="2"/>
        <v>0.5</v>
      </c>
      <c r="E63" s="32">
        <v>4</v>
      </c>
      <c r="F63" s="248">
        <f t="shared" si="3"/>
        <v>5.48</v>
      </c>
    </row>
    <row r="64" spans="1:6" ht="15">
      <c r="A64" s="72">
        <v>24</v>
      </c>
      <c r="B64" s="18" t="s">
        <v>1177</v>
      </c>
      <c r="C64" s="18" t="s">
        <v>1389</v>
      </c>
      <c r="D64" s="39">
        <f t="shared" si="2"/>
        <v>0.5</v>
      </c>
      <c r="E64" s="32">
        <v>4</v>
      </c>
      <c r="F64" s="248">
        <f t="shared" si="3"/>
        <v>5.48</v>
      </c>
    </row>
    <row r="65" spans="1:6" ht="15">
      <c r="A65" s="72">
        <v>25</v>
      </c>
      <c r="B65" s="18" t="s">
        <v>1177</v>
      </c>
      <c r="C65" s="18" t="s">
        <v>1390</v>
      </c>
      <c r="D65" s="39">
        <f t="shared" si="2"/>
        <v>0</v>
      </c>
      <c r="E65" s="32"/>
      <c r="F65" s="248">
        <f t="shared" si="3"/>
        <v>0</v>
      </c>
    </row>
    <row r="66" spans="1:6" ht="30">
      <c r="A66" s="72">
        <v>26</v>
      </c>
      <c r="B66" s="18" t="s">
        <v>1177</v>
      </c>
      <c r="C66" s="18" t="s">
        <v>1391</v>
      </c>
      <c r="D66" s="39">
        <f t="shared" si="2"/>
        <v>0.5</v>
      </c>
      <c r="E66" s="32">
        <v>4</v>
      </c>
      <c r="F66" s="248">
        <f t="shared" si="3"/>
        <v>5.48</v>
      </c>
    </row>
    <row r="67" spans="1:6" ht="15.75" thickBot="1">
      <c r="A67" s="333"/>
      <c r="B67" s="358"/>
      <c r="C67" s="60"/>
      <c r="D67" s="256"/>
      <c r="E67" s="256"/>
      <c r="F67" s="258"/>
    </row>
    <row r="68" spans="1:6" ht="15.75" thickBot="1">
      <c r="A68" s="317" t="s">
        <v>875</v>
      </c>
      <c r="B68" s="219"/>
      <c r="C68" s="285" t="s">
        <v>54</v>
      </c>
      <c r="D68" s="373">
        <f>SUM(D69:D93)</f>
        <v>12.5</v>
      </c>
      <c r="E68" s="373">
        <f>SUM(E69:E93)</f>
        <v>100</v>
      </c>
      <c r="F68" s="374">
        <f>SUM(F69:F93)</f>
        <v>137.00000000000006</v>
      </c>
    </row>
    <row r="69" spans="1:6" ht="30">
      <c r="A69" s="344">
        <v>1</v>
      </c>
      <c r="B69" s="328" t="s">
        <v>1177</v>
      </c>
      <c r="C69" s="328" t="s">
        <v>876</v>
      </c>
      <c r="D69" s="208">
        <f aca="true" t="shared" si="4" ref="D69:D93">ROUND(+E69/8,2)</f>
        <v>0.5</v>
      </c>
      <c r="E69" s="329">
        <v>4</v>
      </c>
      <c r="F69" s="254">
        <f aca="true" t="shared" si="5" ref="F69:F93">+ROUND((230/21)*D69,2)</f>
        <v>5.48</v>
      </c>
    </row>
    <row r="70" spans="1:6" ht="15">
      <c r="A70" s="72">
        <v>2</v>
      </c>
      <c r="B70" s="18" t="s">
        <v>1177</v>
      </c>
      <c r="C70" s="18" t="s">
        <v>877</v>
      </c>
      <c r="D70" s="39">
        <f t="shared" si="4"/>
        <v>0.5</v>
      </c>
      <c r="E70" s="32">
        <v>4</v>
      </c>
      <c r="F70" s="248">
        <f t="shared" si="5"/>
        <v>5.48</v>
      </c>
    </row>
    <row r="71" spans="1:6" ht="15">
      <c r="A71" s="72">
        <v>3</v>
      </c>
      <c r="B71" s="18" t="s">
        <v>1177</v>
      </c>
      <c r="C71" s="18" t="s">
        <v>878</v>
      </c>
      <c r="D71" s="39">
        <f t="shared" si="4"/>
        <v>0.5</v>
      </c>
      <c r="E71" s="32">
        <v>4</v>
      </c>
      <c r="F71" s="248">
        <f t="shared" si="5"/>
        <v>5.48</v>
      </c>
    </row>
    <row r="72" spans="1:6" ht="30">
      <c r="A72" s="72">
        <v>4</v>
      </c>
      <c r="B72" s="18" t="s">
        <v>1177</v>
      </c>
      <c r="C72" s="18" t="s">
        <v>879</v>
      </c>
      <c r="D72" s="39">
        <f t="shared" si="4"/>
        <v>0.5</v>
      </c>
      <c r="E72" s="32">
        <v>4</v>
      </c>
      <c r="F72" s="248">
        <f t="shared" si="5"/>
        <v>5.48</v>
      </c>
    </row>
    <row r="73" spans="1:6" ht="30">
      <c r="A73" s="72">
        <v>5</v>
      </c>
      <c r="B73" s="18" t="s">
        <v>1177</v>
      </c>
      <c r="C73" s="18" t="s">
        <v>880</v>
      </c>
      <c r="D73" s="39">
        <f t="shared" si="4"/>
        <v>0.5</v>
      </c>
      <c r="E73" s="32">
        <v>4</v>
      </c>
      <c r="F73" s="248">
        <f t="shared" si="5"/>
        <v>5.48</v>
      </c>
    </row>
    <row r="74" spans="1:6" ht="30">
      <c r="A74" s="72">
        <v>6</v>
      </c>
      <c r="B74" s="18" t="s">
        <v>1177</v>
      </c>
      <c r="C74" s="18" t="s">
        <v>881</v>
      </c>
      <c r="D74" s="39">
        <f t="shared" si="4"/>
        <v>0.5</v>
      </c>
      <c r="E74" s="32">
        <v>4</v>
      </c>
      <c r="F74" s="248">
        <f t="shared" si="5"/>
        <v>5.48</v>
      </c>
    </row>
    <row r="75" spans="1:6" ht="15">
      <c r="A75" s="72">
        <v>7</v>
      </c>
      <c r="B75" s="18" t="s">
        <v>1177</v>
      </c>
      <c r="C75" s="18" t="s">
        <v>882</v>
      </c>
      <c r="D75" s="39">
        <f t="shared" si="4"/>
        <v>0.5</v>
      </c>
      <c r="E75" s="32">
        <v>4</v>
      </c>
      <c r="F75" s="248">
        <f t="shared" si="5"/>
        <v>5.48</v>
      </c>
    </row>
    <row r="76" spans="1:6" ht="15">
      <c r="A76" s="72">
        <v>8</v>
      </c>
      <c r="B76" s="18" t="s">
        <v>1177</v>
      </c>
      <c r="C76" s="18" t="s">
        <v>883</v>
      </c>
      <c r="D76" s="39">
        <f t="shared" si="4"/>
        <v>0.5</v>
      </c>
      <c r="E76" s="32">
        <v>4</v>
      </c>
      <c r="F76" s="248">
        <f t="shared" si="5"/>
        <v>5.48</v>
      </c>
    </row>
    <row r="77" spans="1:6" ht="15">
      <c r="A77" s="72">
        <v>9</v>
      </c>
      <c r="B77" s="18" t="s">
        <v>1177</v>
      </c>
      <c r="C77" s="18" t="s">
        <v>884</v>
      </c>
      <c r="D77" s="39">
        <f t="shared" si="4"/>
        <v>0.5</v>
      </c>
      <c r="E77" s="32">
        <v>4</v>
      </c>
      <c r="F77" s="248">
        <f t="shared" si="5"/>
        <v>5.48</v>
      </c>
    </row>
    <row r="78" spans="1:6" ht="15">
      <c r="A78" s="72">
        <v>10</v>
      </c>
      <c r="B78" s="18" t="s">
        <v>1177</v>
      </c>
      <c r="C78" s="18" t="s">
        <v>885</v>
      </c>
      <c r="D78" s="39">
        <f t="shared" si="4"/>
        <v>0.5</v>
      </c>
      <c r="E78" s="32">
        <v>4</v>
      </c>
      <c r="F78" s="248">
        <f t="shared" si="5"/>
        <v>5.48</v>
      </c>
    </row>
    <row r="79" spans="1:6" ht="30">
      <c r="A79" s="72">
        <v>11</v>
      </c>
      <c r="B79" s="18" t="s">
        <v>1177</v>
      </c>
      <c r="C79" s="18" t="s">
        <v>886</v>
      </c>
      <c r="D79" s="39">
        <f t="shared" si="4"/>
        <v>0.5</v>
      </c>
      <c r="E79" s="32">
        <v>4</v>
      </c>
      <c r="F79" s="248">
        <f t="shared" si="5"/>
        <v>5.48</v>
      </c>
    </row>
    <row r="80" spans="1:6" ht="15">
      <c r="A80" s="72">
        <v>12</v>
      </c>
      <c r="B80" s="18" t="s">
        <v>1177</v>
      </c>
      <c r="C80" s="18" t="s">
        <v>887</v>
      </c>
      <c r="D80" s="39">
        <f t="shared" si="4"/>
        <v>0.5</v>
      </c>
      <c r="E80" s="32">
        <v>4</v>
      </c>
      <c r="F80" s="248">
        <f t="shared" si="5"/>
        <v>5.48</v>
      </c>
    </row>
    <row r="81" spans="1:6" ht="30">
      <c r="A81" s="72">
        <v>13</v>
      </c>
      <c r="B81" s="18" t="s">
        <v>1177</v>
      </c>
      <c r="C81" s="18" t="s">
        <v>888</v>
      </c>
      <c r="D81" s="39">
        <f t="shared" si="4"/>
        <v>0.5</v>
      </c>
      <c r="E81" s="32">
        <v>4</v>
      </c>
      <c r="F81" s="248">
        <f t="shared" si="5"/>
        <v>5.48</v>
      </c>
    </row>
    <row r="82" spans="1:6" ht="15">
      <c r="A82" s="72">
        <v>14</v>
      </c>
      <c r="B82" s="18" t="s">
        <v>1177</v>
      </c>
      <c r="C82" s="18" t="s">
        <v>889</v>
      </c>
      <c r="D82" s="39">
        <f t="shared" si="4"/>
        <v>0.5</v>
      </c>
      <c r="E82" s="32">
        <v>4</v>
      </c>
      <c r="F82" s="248">
        <f t="shared" si="5"/>
        <v>5.48</v>
      </c>
    </row>
    <row r="83" spans="1:6" ht="30">
      <c r="A83" s="72">
        <v>15</v>
      </c>
      <c r="B83" s="18" t="s">
        <v>1177</v>
      </c>
      <c r="C83" s="18" t="s">
        <v>890</v>
      </c>
      <c r="D83" s="39">
        <f t="shared" si="4"/>
        <v>0.5</v>
      </c>
      <c r="E83" s="32">
        <v>4</v>
      </c>
      <c r="F83" s="248">
        <f t="shared" si="5"/>
        <v>5.48</v>
      </c>
    </row>
    <row r="84" spans="1:6" ht="30">
      <c r="A84" s="72">
        <v>16</v>
      </c>
      <c r="B84" s="18" t="s">
        <v>1177</v>
      </c>
      <c r="C84" s="18" t="s">
        <v>891</v>
      </c>
      <c r="D84" s="39">
        <f t="shared" si="4"/>
        <v>0.5</v>
      </c>
      <c r="E84" s="32">
        <v>4</v>
      </c>
      <c r="F84" s="248">
        <f t="shared" si="5"/>
        <v>5.48</v>
      </c>
    </row>
    <row r="85" spans="1:6" ht="45">
      <c r="A85" s="72">
        <v>17</v>
      </c>
      <c r="B85" s="18" t="s">
        <v>1177</v>
      </c>
      <c r="C85" s="18" t="s">
        <v>892</v>
      </c>
      <c r="D85" s="39">
        <f t="shared" si="4"/>
        <v>0.5</v>
      </c>
      <c r="E85" s="32">
        <v>4</v>
      </c>
      <c r="F85" s="248">
        <f t="shared" si="5"/>
        <v>5.48</v>
      </c>
    </row>
    <row r="86" spans="1:6" ht="45">
      <c r="A86" s="72">
        <v>18</v>
      </c>
      <c r="B86" s="18" t="s">
        <v>1177</v>
      </c>
      <c r="C86" s="18" t="s">
        <v>893</v>
      </c>
      <c r="D86" s="39">
        <f t="shared" si="4"/>
        <v>0.5</v>
      </c>
      <c r="E86" s="32">
        <v>4</v>
      </c>
      <c r="F86" s="248">
        <f t="shared" si="5"/>
        <v>5.48</v>
      </c>
    </row>
    <row r="87" spans="1:6" ht="30">
      <c r="A87" s="72">
        <v>19</v>
      </c>
      <c r="B87" s="18" t="s">
        <v>1177</v>
      </c>
      <c r="C87" s="18" t="s">
        <v>894</v>
      </c>
      <c r="D87" s="39">
        <f t="shared" si="4"/>
        <v>0.5</v>
      </c>
      <c r="E87" s="32">
        <v>4</v>
      </c>
      <c r="F87" s="248">
        <f t="shared" si="5"/>
        <v>5.48</v>
      </c>
    </row>
    <row r="88" spans="1:6" ht="30">
      <c r="A88" s="72">
        <v>20</v>
      </c>
      <c r="B88" s="18" t="s">
        <v>1177</v>
      </c>
      <c r="C88" s="18" t="s">
        <v>895</v>
      </c>
      <c r="D88" s="39">
        <f t="shared" si="4"/>
        <v>0.5</v>
      </c>
      <c r="E88" s="32">
        <v>4</v>
      </c>
      <c r="F88" s="248">
        <f t="shared" si="5"/>
        <v>5.48</v>
      </c>
    </row>
    <row r="89" spans="1:6" ht="30">
      <c r="A89" s="72">
        <v>21</v>
      </c>
      <c r="B89" s="18" t="s">
        <v>1177</v>
      </c>
      <c r="C89" s="18" t="s">
        <v>896</v>
      </c>
      <c r="D89" s="39">
        <f t="shared" si="4"/>
        <v>0.5</v>
      </c>
      <c r="E89" s="32">
        <v>4</v>
      </c>
      <c r="F89" s="248">
        <f t="shared" si="5"/>
        <v>5.48</v>
      </c>
    </row>
    <row r="90" spans="1:6" ht="30">
      <c r="A90" s="72">
        <v>22</v>
      </c>
      <c r="B90" s="18" t="s">
        <v>1177</v>
      </c>
      <c r="C90" s="18" t="s">
        <v>897</v>
      </c>
      <c r="D90" s="39">
        <f t="shared" si="4"/>
        <v>0.5</v>
      </c>
      <c r="E90" s="32">
        <v>4</v>
      </c>
      <c r="F90" s="248">
        <f t="shared" si="5"/>
        <v>5.48</v>
      </c>
    </row>
    <row r="91" spans="1:6" ht="15">
      <c r="A91" s="72">
        <v>23</v>
      </c>
      <c r="B91" s="18" t="s">
        <v>1177</v>
      </c>
      <c r="C91" s="18" t="s">
        <v>898</v>
      </c>
      <c r="D91" s="39">
        <f t="shared" si="4"/>
        <v>0.5</v>
      </c>
      <c r="E91" s="32">
        <v>4</v>
      </c>
      <c r="F91" s="248">
        <f t="shared" si="5"/>
        <v>5.48</v>
      </c>
    </row>
    <row r="92" spans="1:6" ht="30">
      <c r="A92" s="72">
        <v>24</v>
      </c>
      <c r="B92" s="18" t="s">
        <v>1177</v>
      </c>
      <c r="C92" s="18" t="s">
        <v>899</v>
      </c>
      <c r="D92" s="39">
        <f t="shared" si="4"/>
        <v>0.5</v>
      </c>
      <c r="E92" s="32">
        <v>4</v>
      </c>
      <c r="F92" s="248">
        <f t="shared" si="5"/>
        <v>5.48</v>
      </c>
    </row>
    <row r="93" spans="1:6" ht="15">
      <c r="A93" s="72">
        <v>25</v>
      </c>
      <c r="B93" s="18" t="s">
        <v>1177</v>
      </c>
      <c r="C93" s="18" t="s">
        <v>900</v>
      </c>
      <c r="D93" s="39">
        <f t="shared" si="4"/>
        <v>0.5</v>
      </c>
      <c r="E93" s="32">
        <v>4</v>
      </c>
      <c r="F93" s="248">
        <f t="shared" si="5"/>
        <v>5.48</v>
      </c>
    </row>
    <row r="94" spans="1:6" ht="15.75" thickBot="1">
      <c r="A94" s="333"/>
      <c r="B94" s="340"/>
      <c r="C94" s="340"/>
      <c r="D94" s="256"/>
      <c r="E94" s="360"/>
      <c r="F94" s="258"/>
    </row>
    <row r="95" spans="1:6" ht="15.75" thickBot="1">
      <c r="A95" s="290" t="s">
        <v>1092</v>
      </c>
      <c r="B95" s="219"/>
      <c r="C95" s="285" t="s">
        <v>54</v>
      </c>
      <c r="D95" s="373">
        <f>SUM(D96:D120)</f>
        <v>12.5</v>
      </c>
      <c r="E95" s="373">
        <f>SUM(E96:E120)</f>
        <v>100</v>
      </c>
      <c r="F95" s="374">
        <f>SUM(F96:F120)</f>
        <v>137.00000000000006</v>
      </c>
    </row>
    <row r="96" spans="1:6" ht="30">
      <c r="A96" s="344">
        <v>1</v>
      </c>
      <c r="B96" s="328" t="s">
        <v>1177</v>
      </c>
      <c r="C96" s="328" t="s">
        <v>901</v>
      </c>
      <c r="D96" s="208">
        <f aca="true" t="shared" si="6" ref="D96:D120">ROUND(+E96/8,2)</f>
        <v>0.5</v>
      </c>
      <c r="E96" s="329">
        <v>4</v>
      </c>
      <c r="F96" s="254">
        <f aca="true" t="shared" si="7" ref="F96:F120">+ROUND((230/21)*D96,2)</f>
        <v>5.48</v>
      </c>
    </row>
    <row r="97" spans="1:6" ht="45">
      <c r="A97" s="72">
        <v>2</v>
      </c>
      <c r="B97" s="18" t="s">
        <v>1177</v>
      </c>
      <c r="C97" s="18" t="s">
        <v>939</v>
      </c>
      <c r="D97" s="39">
        <f t="shared" si="6"/>
        <v>0.5</v>
      </c>
      <c r="E97" s="32">
        <v>4</v>
      </c>
      <c r="F97" s="248">
        <f t="shared" si="7"/>
        <v>5.48</v>
      </c>
    </row>
    <row r="98" spans="1:6" ht="15">
      <c r="A98" s="72">
        <v>3</v>
      </c>
      <c r="B98" s="18" t="s">
        <v>1177</v>
      </c>
      <c r="C98" s="18" t="s">
        <v>940</v>
      </c>
      <c r="D98" s="39">
        <f t="shared" si="6"/>
        <v>0.5</v>
      </c>
      <c r="E98" s="32">
        <v>4</v>
      </c>
      <c r="F98" s="248">
        <f t="shared" si="7"/>
        <v>5.48</v>
      </c>
    </row>
    <row r="99" spans="1:6" ht="15">
      <c r="A99" s="72">
        <v>4</v>
      </c>
      <c r="B99" s="18" t="s">
        <v>1177</v>
      </c>
      <c r="C99" s="18" t="s">
        <v>941</v>
      </c>
      <c r="D99" s="39">
        <f t="shared" si="6"/>
        <v>0.5</v>
      </c>
      <c r="E99" s="32">
        <v>4</v>
      </c>
      <c r="F99" s="248">
        <f t="shared" si="7"/>
        <v>5.48</v>
      </c>
    </row>
    <row r="100" spans="1:6" ht="15">
      <c r="A100" s="72">
        <v>5</v>
      </c>
      <c r="B100" s="18" t="s">
        <v>1177</v>
      </c>
      <c r="C100" s="18" t="s">
        <v>942</v>
      </c>
      <c r="D100" s="39">
        <f t="shared" si="6"/>
        <v>0.5</v>
      </c>
      <c r="E100" s="32">
        <v>4</v>
      </c>
      <c r="F100" s="248">
        <f t="shared" si="7"/>
        <v>5.48</v>
      </c>
    </row>
    <row r="101" spans="1:6" ht="15">
      <c r="A101" s="72">
        <v>6</v>
      </c>
      <c r="B101" s="18" t="s">
        <v>1177</v>
      </c>
      <c r="C101" s="18" t="s">
        <v>943</v>
      </c>
      <c r="D101" s="39">
        <f t="shared" si="6"/>
        <v>0.5</v>
      </c>
      <c r="E101" s="32">
        <v>4</v>
      </c>
      <c r="F101" s="248">
        <f t="shared" si="7"/>
        <v>5.48</v>
      </c>
    </row>
    <row r="102" spans="1:6" ht="15">
      <c r="A102" s="72">
        <v>7</v>
      </c>
      <c r="B102" s="18" t="s">
        <v>1177</v>
      </c>
      <c r="C102" s="18" t="s">
        <v>944</v>
      </c>
      <c r="D102" s="39">
        <f t="shared" si="6"/>
        <v>0.5</v>
      </c>
      <c r="E102" s="32">
        <v>4</v>
      </c>
      <c r="F102" s="248">
        <f t="shared" si="7"/>
        <v>5.48</v>
      </c>
    </row>
    <row r="103" spans="1:6" ht="15">
      <c r="A103" s="72">
        <v>8</v>
      </c>
      <c r="B103" s="18" t="s">
        <v>1177</v>
      </c>
      <c r="C103" s="18" t="s">
        <v>945</v>
      </c>
      <c r="D103" s="39">
        <f t="shared" si="6"/>
        <v>0.5</v>
      </c>
      <c r="E103" s="32">
        <v>4</v>
      </c>
      <c r="F103" s="248">
        <f t="shared" si="7"/>
        <v>5.48</v>
      </c>
    </row>
    <row r="104" spans="1:6" ht="30">
      <c r="A104" s="72">
        <v>9</v>
      </c>
      <c r="B104" s="18" t="s">
        <v>1177</v>
      </c>
      <c r="C104" s="18" t="s">
        <v>946</v>
      </c>
      <c r="D104" s="39">
        <f t="shared" si="6"/>
        <v>0.5</v>
      </c>
      <c r="E104" s="32">
        <v>4</v>
      </c>
      <c r="F104" s="248">
        <f t="shared" si="7"/>
        <v>5.48</v>
      </c>
    </row>
    <row r="105" spans="1:6" ht="15">
      <c r="A105" s="72">
        <v>10</v>
      </c>
      <c r="B105" s="18" t="s">
        <v>1177</v>
      </c>
      <c r="C105" s="18" t="s">
        <v>947</v>
      </c>
      <c r="D105" s="39">
        <f t="shared" si="6"/>
        <v>0.5</v>
      </c>
      <c r="E105" s="32">
        <v>4</v>
      </c>
      <c r="F105" s="248">
        <f t="shared" si="7"/>
        <v>5.48</v>
      </c>
    </row>
    <row r="106" spans="1:6" ht="30">
      <c r="A106" s="72">
        <v>11</v>
      </c>
      <c r="B106" s="18" t="s">
        <v>1177</v>
      </c>
      <c r="C106" s="18" t="s">
        <v>948</v>
      </c>
      <c r="D106" s="39">
        <f t="shared" si="6"/>
        <v>0.5</v>
      </c>
      <c r="E106" s="32">
        <v>4</v>
      </c>
      <c r="F106" s="248">
        <f t="shared" si="7"/>
        <v>5.48</v>
      </c>
    </row>
    <row r="107" spans="1:6" ht="30">
      <c r="A107" s="72">
        <v>12</v>
      </c>
      <c r="B107" s="18" t="s">
        <v>1177</v>
      </c>
      <c r="C107" s="18" t="s">
        <v>949</v>
      </c>
      <c r="D107" s="39">
        <f t="shared" si="6"/>
        <v>0.5</v>
      </c>
      <c r="E107" s="32">
        <v>4</v>
      </c>
      <c r="F107" s="248">
        <f t="shared" si="7"/>
        <v>5.48</v>
      </c>
    </row>
    <row r="108" spans="1:6" ht="30">
      <c r="A108" s="72">
        <v>13</v>
      </c>
      <c r="B108" s="18" t="s">
        <v>1177</v>
      </c>
      <c r="C108" s="18" t="s">
        <v>950</v>
      </c>
      <c r="D108" s="39">
        <f t="shared" si="6"/>
        <v>0.5</v>
      </c>
      <c r="E108" s="32">
        <v>4</v>
      </c>
      <c r="F108" s="248">
        <f t="shared" si="7"/>
        <v>5.48</v>
      </c>
    </row>
    <row r="109" spans="1:6" ht="30">
      <c r="A109" s="72">
        <v>14</v>
      </c>
      <c r="B109" s="18" t="s">
        <v>1177</v>
      </c>
      <c r="C109" s="18" t="s">
        <v>951</v>
      </c>
      <c r="D109" s="39">
        <f t="shared" si="6"/>
        <v>0.5</v>
      </c>
      <c r="E109" s="32">
        <v>4</v>
      </c>
      <c r="F109" s="248">
        <f t="shared" si="7"/>
        <v>5.48</v>
      </c>
    </row>
    <row r="110" spans="1:6" ht="30">
      <c r="A110" s="72">
        <v>15</v>
      </c>
      <c r="B110" s="18" t="s">
        <v>1177</v>
      </c>
      <c r="C110" s="18" t="s">
        <v>952</v>
      </c>
      <c r="D110" s="39">
        <f t="shared" si="6"/>
        <v>0.5</v>
      </c>
      <c r="E110" s="32">
        <v>4</v>
      </c>
      <c r="F110" s="248">
        <f t="shared" si="7"/>
        <v>5.48</v>
      </c>
    </row>
    <row r="111" spans="1:6" ht="30">
      <c r="A111" s="72">
        <v>16</v>
      </c>
      <c r="B111" s="18" t="s">
        <v>1177</v>
      </c>
      <c r="C111" s="18" t="s">
        <v>953</v>
      </c>
      <c r="D111" s="39">
        <f t="shared" si="6"/>
        <v>0.5</v>
      </c>
      <c r="E111" s="32">
        <v>4</v>
      </c>
      <c r="F111" s="248">
        <f t="shared" si="7"/>
        <v>5.48</v>
      </c>
    </row>
    <row r="112" spans="1:6" ht="15">
      <c r="A112" s="72">
        <v>17</v>
      </c>
      <c r="B112" s="18" t="s">
        <v>1177</v>
      </c>
      <c r="C112" s="18" t="s">
        <v>954</v>
      </c>
      <c r="D112" s="39">
        <f t="shared" si="6"/>
        <v>0.5</v>
      </c>
      <c r="E112" s="32">
        <v>4</v>
      </c>
      <c r="F112" s="248">
        <f t="shared" si="7"/>
        <v>5.48</v>
      </c>
    </row>
    <row r="113" spans="1:6" ht="30">
      <c r="A113" s="72">
        <v>18</v>
      </c>
      <c r="B113" s="18" t="s">
        <v>1177</v>
      </c>
      <c r="C113" s="18" t="s">
        <v>955</v>
      </c>
      <c r="D113" s="39">
        <f t="shared" si="6"/>
        <v>0.5</v>
      </c>
      <c r="E113" s="32">
        <v>4</v>
      </c>
      <c r="F113" s="248">
        <f t="shared" si="7"/>
        <v>5.48</v>
      </c>
    </row>
    <row r="114" spans="1:6" ht="30">
      <c r="A114" s="72">
        <v>19</v>
      </c>
      <c r="B114" s="18" t="s">
        <v>1177</v>
      </c>
      <c r="C114" s="18" t="s">
        <v>956</v>
      </c>
      <c r="D114" s="39">
        <f t="shared" si="6"/>
        <v>0.5</v>
      </c>
      <c r="E114" s="32">
        <v>4</v>
      </c>
      <c r="F114" s="248">
        <f t="shared" si="7"/>
        <v>5.48</v>
      </c>
    </row>
    <row r="115" spans="1:6" ht="30">
      <c r="A115" s="72">
        <v>20</v>
      </c>
      <c r="B115" s="18" t="s">
        <v>1177</v>
      </c>
      <c r="C115" s="18" t="s">
        <v>957</v>
      </c>
      <c r="D115" s="39">
        <f t="shared" si="6"/>
        <v>0.5</v>
      </c>
      <c r="E115" s="32">
        <v>4</v>
      </c>
      <c r="F115" s="248">
        <f t="shared" si="7"/>
        <v>5.48</v>
      </c>
    </row>
    <row r="116" spans="1:6" ht="30">
      <c r="A116" s="72">
        <v>21</v>
      </c>
      <c r="B116" s="18" t="s">
        <v>1177</v>
      </c>
      <c r="C116" s="18" t="s">
        <v>847</v>
      </c>
      <c r="D116" s="39">
        <f t="shared" si="6"/>
        <v>0.5</v>
      </c>
      <c r="E116" s="32">
        <v>4</v>
      </c>
      <c r="F116" s="248">
        <f t="shared" si="7"/>
        <v>5.48</v>
      </c>
    </row>
    <row r="117" spans="1:6" ht="15">
      <c r="A117" s="72">
        <v>22</v>
      </c>
      <c r="B117" s="18" t="s">
        <v>1177</v>
      </c>
      <c r="C117" s="18" t="s">
        <v>958</v>
      </c>
      <c r="D117" s="39">
        <f t="shared" si="6"/>
        <v>0.5</v>
      </c>
      <c r="E117" s="32">
        <v>4</v>
      </c>
      <c r="F117" s="248">
        <f t="shared" si="7"/>
        <v>5.48</v>
      </c>
    </row>
    <row r="118" spans="1:6" ht="30">
      <c r="A118" s="72">
        <v>23</v>
      </c>
      <c r="B118" s="18" t="s">
        <v>1177</v>
      </c>
      <c r="C118" s="18" t="s">
        <v>959</v>
      </c>
      <c r="D118" s="39">
        <f t="shared" si="6"/>
        <v>0.5</v>
      </c>
      <c r="E118" s="32">
        <v>4</v>
      </c>
      <c r="F118" s="248">
        <f t="shared" si="7"/>
        <v>5.48</v>
      </c>
    </row>
    <row r="119" spans="1:6" ht="15">
      <c r="A119" s="72">
        <v>24</v>
      </c>
      <c r="B119" s="18" t="s">
        <v>1177</v>
      </c>
      <c r="C119" s="18" t="s">
        <v>960</v>
      </c>
      <c r="D119" s="39">
        <f t="shared" si="6"/>
        <v>0.5</v>
      </c>
      <c r="E119" s="32">
        <v>4</v>
      </c>
      <c r="F119" s="248">
        <f t="shared" si="7"/>
        <v>5.48</v>
      </c>
    </row>
    <row r="120" spans="1:6" ht="15.75" thickBot="1">
      <c r="A120" s="73">
        <v>25</v>
      </c>
      <c r="B120" s="376" t="s">
        <v>1177</v>
      </c>
      <c r="C120" s="376" t="s">
        <v>961</v>
      </c>
      <c r="D120" s="274">
        <f t="shared" si="6"/>
        <v>0.5</v>
      </c>
      <c r="E120" s="354">
        <v>4</v>
      </c>
      <c r="F120" s="275">
        <f t="shared" si="7"/>
        <v>5.48</v>
      </c>
    </row>
    <row r="121" spans="1:6" ht="15.75" thickBot="1">
      <c r="A121" s="349"/>
      <c r="B121" s="237" t="s">
        <v>407</v>
      </c>
      <c r="C121" s="350"/>
      <c r="D121" s="351">
        <f>+D12+D40+D68+D95</f>
        <v>50.5</v>
      </c>
      <c r="E121" s="351">
        <f>+E12+E40+E68+E95</f>
        <v>404</v>
      </c>
      <c r="F121" s="351">
        <f>+F12+F40+F68+F95</f>
        <v>553.4800000000002</v>
      </c>
    </row>
    <row r="124" spans="4:6" ht="15">
      <c r="D124" s="37"/>
      <c r="E124" s="37"/>
      <c r="F124" s="37"/>
    </row>
  </sheetData>
  <sheetProtection/>
  <mergeCells count="9">
    <mergeCell ref="F9:F11"/>
    <mergeCell ref="A9:A11"/>
    <mergeCell ref="B9:B11"/>
    <mergeCell ref="C9:C11"/>
    <mergeCell ref="D9:E10"/>
    <mergeCell ref="A1:F1"/>
    <mergeCell ref="A3:F3"/>
    <mergeCell ref="A5:F5"/>
    <mergeCell ref="A7:F7"/>
  </mergeCells>
  <printOptions/>
  <pageMargins left="0.25" right="0.25" top="0.75" bottom="0.75" header="0.3" footer="0.3"/>
  <pageSetup fitToHeight="0"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F36"/>
  <sheetViews>
    <sheetView zoomScalePageLayoutView="0" workbookViewId="0" topLeftCell="A16">
      <selection activeCell="D34" sqref="D34"/>
    </sheetView>
  </sheetViews>
  <sheetFormatPr defaultColWidth="17.8515625" defaultRowHeight="15"/>
  <cols>
    <col min="1" max="2" width="17.8515625" style="10" customWidth="1"/>
    <col min="3" max="3" width="40.28125" style="10" customWidth="1"/>
    <col min="4" max="4" width="12.421875" style="10" customWidth="1"/>
    <col min="5" max="5" width="12.7109375" style="10" customWidth="1"/>
    <col min="6" max="16384" width="17.8515625" style="10" customWidth="1"/>
  </cols>
  <sheetData>
    <row r="1" spans="1:6" ht="15" customHeight="1">
      <c r="A1" s="604" t="s">
        <v>230</v>
      </c>
      <c r="B1" s="604"/>
      <c r="C1" s="604"/>
      <c r="D1" s="604"/>
      <c r="E1" s="604"/>
      <c r="F1" s="604"/>
    </row>
    <row r="3" spans="1:6" ht="15" customHeight="1">
      <c r="A3" s="605" t="s">
        <v>1503</v>
      </c>
      <c r="B3" s="605"/>
      <c r="C3" s="605"/>
      <c r="D3" s="605"/>
      <c r="E3" s="605"/>
      <c r="F3" s="605"/>
    </row>
    <row r="5" spans="1:6" ht="15" customHeight="1">
      <c r="A5" s="606" t="s">
        <v>231</v>
      </c>
      <c r="B5" s="606"/>
      <c r="C5" s="606"/>
      <c r="D5" s="606"/>
      <c r="E5" s="606"/>
      <c r="F5" s="606"/>
    </row>
    <row r="7" spans="1:6" ht="15" customHeight="1">
      <c r="A7" s="661" t="s">
        <v>1413</v>
      </c>
      <c r="B7" s="661"/>
      <c r="C7" s="661"/>
      <c r="D7" s="661"/>
      <c r="E7" s="661"/>
      <c r="F7" s="661"/>
    </row>
    <row r="8" spans="1:6" ht="15.75" thickBot="1">
      <c r="A8" s="3"/>
      <c r="B8" s="4"/>
      <c r="C8" s="8"/>
      <c r="D8" s="8"/>
      <c r="E8" s="3"/>
      <c r="F8" s="4"/>
    </row>
    <row r="9" spans="1:6" ht="15" customHeight="1">
      <c r="A9" s="653" t="s">
        <v>232</v>
      </c>
      <c r="B9" s="655" t="s">
        <v>233</v>
      </c>
      <c r="C9" s="655" t="s">
        <v>234</v>
      </c>
      <c r="D9" s="657" t="s">
        <v>235</v>
      </c>
      <c r="E9" s="658"/>
      <c r="F9" s="638" t="s">
        <v>405</v>
      </c>
    </row>
    <row r="10" spans="1:6" ht="15">
      <c r="A10" s="654"/>
      <c r="B10" s="656"/>
      <c r="C10" s="656"/>
      <c r="D10" s="659"/>
      <c r="E10" s="660"/>
      <c r="F10" s="639"/>
    </row>
    <row r="11" spans="1:6" ht="93" customHeight="1" thickBot="1">
      <c r="A11" s="654"/>
      <c r="B11" s="656"/>
      <c r="C11" s="656"/>
      <c r="D11" s="327" t="s">
        <v>1221</v>
      </c>
      <c r="E11" s="327" t="s">
        <v>1222</v>
      </c>
      <c r="F11" s="639"/>
    </row>
    <row r="12" spans="1:6" ht="15.75" thickBot="1">
      <c r="A12" s="330" t="s">
        <v>123</v>
      </c>
      <c r="B12" s="226"/>
      <c r="C12" s="285" t="s">
        <v>54</v>
      </c>
      <c r="D12" s="331">
        <f>SUM(D13:D14)</f>
        <v>30.25</v>
      </c>
      <c r="E12" s="377">
        <f>SUM(E13:E14)</f>
        <v>242</v>
      </c>
      <c r="F12" s="332">
        <f>SUM(F13:F14)</f>
        <v>331.30999999999995</v>
      </c>
    </row>
    <row r="13" spans="1:6" ht="15">
      <c r="A13" s="293">
        <v>1</v>
      </c>
      <c r="B13" s="328" t="s">
        <v>1177</v>
      </c>
      <c r="C13" s="328" t="s">
        <v>1414</v>
      </c>
      <c r="D13" s="208">
        <f>ROUND(+E13/8,2)</f>
        <v>17.5</v>
      </c>
      <c r="E13" s="348">
        <v>140</v>
      </c>
      <c r="F13" s="254">
        <f>+ROUND((230/21)*D13,2)</f>
        <v>191.67</v>
      </c>
    </row>
    <row r="14" spans="1:6" ht="15">
      <c r="A14" s="96">
        <v>2</v>
      </c>
      <c r="B14" s="18" t="s">
        <v>1177</v>
      </c>
      <c r="C14" s="18" t="s">
        <v>1415</v>
      </c>
      <c r="D14" s="39">
        <f>ROUND(+E14/8,2)</f>
        <v>12.75</v>
      </c>
      <c r="E14" s="135">
        <v>102</v>
      </c>
      <c r="F14" s="248">
        <f>+ROUND((230/21)*D14,2)</f>
        <v>139.64</v>
      </c>
    </row>
    <row r="15" spans="1:6" ht="15.75" thickBot="1">
      <c r="A15" s="287"/>
      <c r="B15" s="60"/>
      <c r="C15" s="60"/>
      <c r="D15" s="335"/>
      <c r="E15" s="378"/>
      <c r="F15" s="337"/>
    </row>
    <row r="16" spans="1:6" ht="15.75" thickBot="1">
      <c r="A16" s="330" t="s">
        <v>126</v>
      </c>
      <c r="B16" s="244"/>
      <c r="C16" s="285" t="s">
        <v>54</v>
      </c>
      <c r="D16" s="331">
        <f>SUM(D17:D19)</f>
        <v>26.259999999999998</v>
      </c>
      <c r="E16" s="377">
        <f>SUM(E17:E19)</f>
        <v>210</v>
      </c>
      <c r="F16" s="332">
        <f>SUM(F17:F19)</f>
        <v>287.6</v>
      </c>
    </row>
    <row r="17" spans="1:6" ht="15">
      <c r="A17" s="344">
        <v>1</v>
      </c>
      <c r="B17" s="328" t="s">
        <v>1177</v>
      </c>
      <c r="C17" s="328" t="s">
        <v>1415</v>
      </c>
      <c r="D17" s="208">
        <f>ROUND(+E17/8,2)</f>
        <v>4.38</v>
      </c>
      <c r="E17" s="379">
        <v>35</v>
      </c>
      <c r="F17" s="254">
        <f>+ROUND((230/21)*D17,2)</f>
        <v>47.97</v>
      </c>
    </row>
    <row r="18" spans="1:6" ht="15">
      <c r="A18" s="72">
        <v>2</v>
      </c>
      <c r="B18" s="18" t="s">
        <v>1177</v>
      </c>
      <c r="C18" s="18" t="s">
        <v>1416</v>
      </c>
      <c r="D18" s="39">
        <f>ROUND(+E18/8,2)</f>
        <v>8.75</v>
      </c>
      <c r="E18" s="135">
        <v>70</v>
      </c>
      <c r="F18" s="248">
        <f>+ROUND((230/21)*D18,2)</f>
        <v>95.83</v>
      </c>
    </row>
    <row r="19" spans="1:6" ht="15">
      <c r="A19" s="72">
        <v>3</v>
      </c>
      <c r="B19" s="18" t="s">
        <v>1177</v>
      </c>
      <c r="C19" s="18" t="s">
        <v>1417</v>
      </c>
      <c r="D19" s="39">
        <f>ROUND(+E19/8,2)</f>
        <v>13.13</v>
      </c>
      <c r="E19" s="135">
        <v>105</v>
      </c>
      <c r="F19" s="248">
        <f>+ROUND((230/21)*D19,2)</f>
        <v>143.8</v>
      </c>
    </row>
    <row r="20" spans="1:6" ht="15.75" thickBot="1">
      <c r="A20" s="333"/>
      <c r="B20" s="60"/>
      <c r="C20" s="60"/>
      <c r="D20" s="341"/>
      <c r="E20" s="380"/>
      <c r="F20" s="343"/>
    </row>
    <row r="21" spans="1:6" ht="15.75" thickBot="1">
      <c r="A21" s="330" t="s">
        <v>109</v>
      </c>
      <c r="B21" s="381"/>
      <c r="C21" s="285" t="s">
        <v>54</v>
      </c>
      <c r="D21" s="331">
        <f>SUM(D22:D24)</f>
        <v>30.63</v>
      </c>
      <c r="E21" s="377">
        <f>SUM(E22:E24)</f>
        <v>245</v>
      </c>
      <c r="F21" s="332">
        <f>SUM(F22:F24)</f>
        <v>335.46999999999997</v>
      </c>
    </row>
    <row r="22" spans="1:6" ht="15">
      <c r="A22" s="344">
        <v>1</v>
      </c>
      <c r="B22" s="328" t="s">
        <v>1177</v>
      </c>
      <c r="C22" s="328" t="s">
        <v>1417</v>
      </c>
      <c r="D22" s="208">
        <f>ROUND(+E22/8,2)</f>
        <v>4.38</v>
      </c>
      <c r="E22" s="348">
        <v>35</v>
      </c>
      <c r="F22" s="254">
        <f>+ROUND((230/21)*D22,2)</f>
        <v>47.97</v>
      </c>
    </row>
    <row r="23" spans="1:6" ht="15">
      <c r="A23" s="72">
        <v>2</v>
      </c>
      <c r="B23" s="18" t="s">
        <v>1177</v>
      </c>
      <c r="C23" s="18" t="s">
        <v>1418</v>
      </c>
      <c r="D23" s="39">
        <f>ROUND(+E23/8,2)</f>
        <v>17.5</v>
      </c>
      <c r="E23" s="43">
        <v>140</v>
      </c>
      <c r="F23" s="248">
        <f>+ROUND((230/21)*D23,2)</f>
        <v>191.67</v>
      </c>
    </row>
    <row r="24" spans="1:6" ht="15">
      <c r="A24" s="72">
        <v>3</v>
      </c>
      <c r="B24" s="18" t="s">
        <v>1177</v>
      </c>
      <c r="C24" s="18" t="s">
        <v>1419</v>
      </c>
      <c r="D24" s="39">
        <f>ROUND(+E24/8,2)</f>
        <v>8.75</v>
      </c>
      <c r="E24" s="43">
        <v>70</v>
      </c>
      <c r="F24" s="248">
        <f>+ROUND((230/21)*D24,2)</f>
        <v>95.83</v>
      </c>
    </row>
    <row r="25" spans="1:6" ht="15.75" thickBot="1">
      <c r="A25" s="333"/>
      <c r="B25" s="60"/>
      <c r="C25" s="60"/>
      <c r="D25" s="345"/>
      <c r="E25" s="334"/>
      <c r="F25" s="347"/>
    </row>
    <row r="26" spans="1:6" ht="15.75" thickBot="1">
      <c r="A26" s="330" t="s">
        <v>118</v>
      </c>
      <c r="B26" s="314"/>
      <c r="C26" s="285" t="s">
        <v>54</v>
      </c>
      <c r="D26" s="331">
        <f>SUM(D27:D33)</f>
        <v>30.13</v>
      </c>
      <c r="E26" s="377">
        <f>SUM(E27:E33)</f>
        <v>241</v>
      </c>
      <c r="F26" s="332">
        <f>SUM(F27:F33)</f>
        <v>329.97999999999996</v>
      </c>
    </row>
    <row r="27" spans="1:6" ht="15">
      <c r="A27" s="344">
        <v>1</v>
      </c>
      <c r="B27" s="328" t="s">
        <v>1177</v>
      </c>
      <c r="C27" s="328" t="s">
        <v>1419</v>
      </c>
      <c r="D27" s="208">
        <f>ROUND(+E27/8,2)</f>
        <v>8.75</v>
      </c>
      <c r="E27" s="348">
        <v>70</v>
      </c>
      <c r="F27" s="254">
        <f aca="true" t="shared" si="0" ref="F27:F33">+ROUND((230/21)*D27,2)</f>
        <v>95.83</v>
      </c>
    </row>
    <row r="28" spans="1:6" ht="45.75" customHeight="1">
      <c r="A28" s="72">
        <v>2</v>
      </c>
      <c r="B28" s="18" t="s">
        <v>1177</v>
      </c>
      <c r="C28" s="18" t="s">
        <v>1420</v>
      </c>
      <c r="D28" s="39">
        <f aca="true" t="shared" si="1" ref="D28:D33">ROUND(+E28/8,2)</f>
        <v>4</v>
      </c>
      <c r="E28" s="43">
        <v>32</v>
      </c>
      <c r="F28" s="248">
        <f t="shared" si="0"/>
        <v>43.81</v>
      </c>
    </row>
    <row r="29" spans="1:6" ht="15">
      <c r="A29" s="72">
        <v>3</v>
      </c>
      <c r="B29" s="18" t="s">
        <v>1177</v>
      </c>
      <c r="C29" s="18" t="s">
        <v>1421</v>
      </c>
      <c r="D29" s="39">
        <f t="shared" si="1"/>
        <v>4.38</v>
      </c>
      <c r="E29" s="43">
        <v>35</v>
      </c>
      <c r="F29" s="248">
        <f t="shared" si="0"/>
        <v>47.97</v>
      </c>
    </row>
    <row r="30" spans="1:6" ht="15">
      <c r="A30" s="72">
        <v>4</v>
      </c>
      <c r="B30" s="18" t="s">
        <v>1177</v>
      </c>
      <c r="C30" s="18" t="s">
        <v>1422</v>
      </c>
      <c r="D30" s="39">
        <f t="shared" si="1"/>
        <v>2.5</v>
      </c>
      <c r="E30" s="43">
        <v>20</v>
      </c>
      <c r="F30" s="248">
        <f t="shared" si="0"/>
        <v>27.38</v>
      </c>
    </row>
    <row r="31" spans="1:6" ht="15">
      <c r="A31" s="375">
        <v>5</v>
      </c>
      <c r="B31" s="18" t="s">
        <v>1177</v>
      </c>
      <c r="C31" s="18" t="s">
        <v>1423</v>
      </c>
      <c r="D31" s="39">
        <f t="shared" si="1"/>
        <v>3.5</v>
      </c>
      <c r="E31" s="130">
        <v>28</v>
      </c>
      <c r="F31" s="248">
        <f t="shared" si="0"/>
        <v>38.33</v>
      </c>
    </row>
    <row r="32" spans="1:6" ht="15">
      <c r="A32" s="72">
        <v>6</v>
      </c>
      <c r="B32" s="18" t="s">
        <v>1177</v>
      </c>
      <c r="C32" s="18" t="s">
        <v>1424</v>
      </c>
      <c r="D32" s="39">
        <f t="shared" si="1"/>
        <v>3.5</v>
      </c>
      <c r="E32" s="21">
        <v>28</v>
      </c>
      <c r="F32" s="248">
        <f t="shared" si="0"/>
        <v>38.33</v>
      </c>
    </row>
    <row r="33" spans="1:6" ht="15.75" thickBot="1">
      <c r="A33" s="73">
        <v>7</v>
      </c>
      <c r="B33" s="376" t="s">
        <v>1177</v>
      </c>
      <c r="C33" s="376" t="s">
        <v>1425</v>
      </c>
      <c r="D33" s="274">
        <f t="shared" si="1"/>
        <v>3.5</v>
      </c>
      <c r="E33" s="325">
        <v>28</v>
      </c>
      <c r="F33" s="275">
        <f t="shared" si="0"/>
        <v>38.33</v>
      </c>
    </row>
    <row r="34" spans="1:6" ht="15.75" thickBot="1">
      <c r="A34" s="349"/>
      <c r="B34" s="237" t="s">
        <v>407</v>
      </c>
      <c r="C34" s="350"/>
      <c r="D34" s="351">
        <f>+D12+D16+D21+D26</f>
        <v>117.27</v>
      </c>
      <c r="E34" s="351">
        <f>+E12+E16+E21+E26</f>
        <v>938</v>
      </c>
      <c r="F34" s="352">
        <f>+F12+F16+F21+F26</f>
        <v>1284.36</v>
      </c>
    </row>
    <row r="36" spans="4:6" ht="15">
      <c r="D36" s="37"/>
      <c r="E36" s="37"/>
      <c r="F36" s="37"/>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Rosen</cp:lastModifiedBy>
  <cp:lastPrinted>2016-04-26T08:24:10Z</cp:lastPrinted>
  <dcterms:created xsi:type="dcterms:W3CDTF">2015-10-06T08:03:42Z</dcterms:created>
  <dcterms:modified xsi:type="dcterms:W3CDTF">2017-01-03T13:08:57Z</dcterms:modified>
  <cp:category/>
  <cp:version/>
  <cp:contentType/>
  <cp:contentStatus/>
</cp:coreProperties>
</file>